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4\FT 4 Mise en ligne\"/>
    </mc:Choice>
  </mc:AlternateContent>
  <bookViews>
    <workbookView xWindow="0" yWindow="0" windowWidth="15120" windowHeight="6750" tabRatio="946"/>
  </bookViews>
  <sheets>
    <sheet name="SOMMAIRE" sheetId="22" r:id="rId1"/>
    <sheet name="F 4.1-1 nbre admis conc int_AS" sheetId="18" r:id="rId2"/>
    <sheet name="F 4.1-3 titularisation 01 06" sheetId="12" r:id="rId3"/>
    <sheet name="F 4.1-4 recruts int exam pro " sheetId="1" r:id="rId4"/>
    <sheet name="F 4.1-5 selectivite" sheetId="11" r:id="rId5"/>
    <sheet name="F 4.1-5  Source" sheetId="20" r:id="rId6"/>
    <sheet name="F 4.1-6 niveau diplome" sheetId="16" r:id="rId7"/>
    <sheet name="F 4.1-6 Source" sheetId="21" r:id="rId8"/>
    <sheet name="F 4.1-7 recrut cat sexe type " sheetId="4" r:id="rId9"/>
    <sheet name="F 4.1-8 recrutements sup 200 " sheetId="14" r:id="rId10"/>
  </sheets>
  <definedNames>
    <definedName name="fig416_" localSheetId="7">'F 4.1-6 Source'!$A$15:$L$44</definedName>
    <definedName name="fig418_" localSheetId="9">'F 4.1-8 recrutements sup 200 '!$A$4:$Q$23</definedName>
    <definedName name="_xlnm.Print_Area" localSheetId="4">'F 4.1-5 selectivite'!$A$1:$J$34</definedName>
    <definedName name="_xlnm.Print_Area" localSheetId="6">'F 4.1-6 niveau diplome'!$A$1:$G$23</definedName>
    <definedName name="_xlnm.Print_Area" localSheetId="8">'F 4.1-7 recrut cat sexe type '!$A$1:$H$41</definedName>
  </definedNames>
  <calcPr calcId="152511"/>
</workbook>
</file>

<file path=xl/calcChain.xml><?xml version="1.0" encoding="utf-8"?>
<calcChain xmlns="http://schemas.openxmlformats.org/spreadsheetml/2006/main">
  <c r="G21" i="4" l="1"/>
  <c r="G27" i="4"/>
  <c r="G39" i="4"/>
  <c r="G33" i="4"/>
  <c r="G15" i="4"/>
  <c r="G9" i="4"/>
  <c r="C15" i="4"/>
  <c r="F37" i="4" l="1"/>
  <c r="F36" i="4" s="1"/>
  <c r="F38" i="4"/>
  <c r="B3" i="21" l="1"/>
  <c r="C3" i="21"/>
  <c r="D3" i="21"/>
  <c r="E3" i="21"/>
  <c r="F3" i="21"/>
  <c r="G3" i="21"/>
  <c r="H3" i="21"/>
  <c r="I3" i="21"/>
  <c r="J3" i="21"/>
  <c r="L54" i="21"/>
  <c r="J2" i="21"/>
  <c r="D55" i="21"/>
  <c r="E55" i="21"/>
  <c r="F55" i="21"/>
  <c r="G55" i="21"/>
  <c r="H55" i="21"/>
  <c r="I55" i="21"/>
  <c r="J55" i="21"/>
  <c r="K55" i="21"/>
  <c r="L55" i="21"/>
  <c r="C55" i="21"/>
  <c r="B2" i="21"/>
  <c r="C2" i="21"/>
  <c r="D2" i="21"/>
  <c r="E2" i="21"/>
  <c r="F2" i="21"/>
  <c r="G2" i="21"/>
  <c r="H2" i="21"/>
  <c r="I2" i="21"/>
  <c r="C54" i="21"/>
  <c r="E54" i="21"/>
  <c r="F54" i="21"/>
  <c r="G54" i="21"/>
  <c r="H54" i="21"/>
  <c r="I54" i="21"/>
  <c r="J54" i="21"/>
  <c r="K54" i="21"/>
  <c r="D54" i="21"/>
  <c r="D61" i="21"/>
  <c r="E61" i="21"/>
  <c r="F61" i="21"/>
  <c r="G61" i="21"/>
  <c r="H61" i="21"/>
  <c r="I61" i="21"/>
  <c r="J61" i="21"/>
  <c r="K61" i="21"/>
  <c r="D62" i="21"/>
  <c r="E62" i="21"/>
  <c r="F62" i="21"/>
  <c r="G62" i="21"/>
  <c r="H62" i="21"/>
  <c r="I62" i="21"/>
  <c r="J62" i="21"/>
  <c r="K62" i="21"/>
  <c r="D63" i="21"/>
  <c r="E63" i="21"/>
  <c r="F63" i="21"/>
  <c r="G63" i="21"/>
  <c r="H63" i="21"/>
  <c r="I63" i="21"/>
  <c r="J63" i="21"/>
  <c r="K63" i="21"/>
  <c r="D64" i="21"/>
  <c r="E64" i="21"/>
  <c r="F64" i="21"/>
  <c r="G64" i="21"/>
  <c r="H64" i="21"/>
  <c r="I64" i="21"/>
  <c r="J64" i="21"/>
  <c r="K64" i="21"/>
  <c r="D65" i="21"/>
  <c r="E65" i="21"/>
  <c r="F65" i="21"/>
  <c r="G65" i="21"/>
  <c r="H65" i="21"/>
  <c r="I65" i="21"/>
  <c r="J65" i="21"/>
  <c r="K65" i="21"/>
  <c r="D66" i="21"/>
  <c r="E66" i="21"/>
  <c r="F66" i="21"/>
  <c r="G66" i="21"/>
  <c r="H66" i="21"/>
  <c r="I66" i="21"/>
  <c r="J66" i="21"/>
  <c r="K66" i="21"/>
  <c r="D67" i="21"/>
  <c r="E67" i="21"/>
  <c r="F67" i="21"/>
  <c r="G67" i="21"/>
  <c r="H67" i="21"/>
  <c r="I67" i="21"/>
  <c r="J67" i="21"/>
  <c r="K67" i="21"/>
  <c r="D68" i="21"/>
  <c r="E68" i="21"/>
  <c r="F68" i="21"/>
  <c r="G68" i="21"/>
  <c r="H68" i="21"/>
  <c r="I68" i="21"/>
  <c r="J68" i="21"/>
  <c r="K68" i="21"/>
  <c r="C61" i="21"/>
  <c r="C62" i="21"/>
  <c r="C63" i="21"/>
  <c r="C64" i="21"/>
  <c r="C65" i="21"/>
  <c r="C66" i="21"/>
  <c r="C67" i="21"/>
  <c r="C68" i="21"/>
  <c r="D60" i="21"/>
  <c r="E60" i="21"/>
  <c r="F60" i="21"/>
  <c r="G60" i="21"/>
  <c r="H60" i="21"/>
  <c r="I60" i="21"/>
  <c r="J60" i="21"/>
  <c r="K60" i="21"/>
  <c r="C60" i="21"/>
  <c r="C46" i="21"/>
  <c r="C49" i="21"/>
  <c r="C48" i="21"/>
  <c r="C51" i="21"/>
  <c r="C47" i="21"/>
  <c r="C45" i="21"/>
  <c r="C52" i="21"/>
  <c r="C53" i="21"/>
  <c r="C50" i="21"/>
</calcChain>
</file>

<file path=xl/connections.xml><?xml version="1.0" encoding="utf-8"?>
<connections xmlns="http://schemas.openxmlformats.org/spreadsheetml/2006/main">
  <connection id="1" name="fig416" type="6" refreshedVersion="5" background="1" saveData="1">
    <textPr codePage="65001" sourceFile="Z:\Enquêtes statistiques B3\Enquêtes annuelles\Concours\exploitation 2020\fig416.csv" thousands=" " tab="0" comma="1">
      <textFields count="12">
        <textField/>
        <textField/>
        <textField/>
        <textField/>
        <textField/>
        <textField/>
        <textField/>
        <textField/>
        <textField/>
        <textField/>
        <textField/>
        <textField/>
      </textFields>
    </textPr>
  </connection>
  <connection id="2" name="fig4181" type="6" refreshedVersion="5" background="1" saveData="1">
    <textPr codePage="65001" sourceFile="Z:\Enquêtes statistiques B3\Enquêtes annuelles\Concours\exploitation 2020\fig418.csv" thousands=" " tab="0" comma="1">
      <textFields count="17">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<sst xmlns="http://schemas.openxmlformats.org/spreadsheetml/2006/main" count="311" uniqueCount="179">
  <si>
    <t>Bilan 2001 à 2006</t>
  </si>
  <si>
    <t>Concours internes</t>
  </si>
  <si>
    <t>Total concours internes</t>
  </si>
  <si>
    <t xml:space="preserve"> </t>
  </si>
  <si>
    <t>A</t>
  </si>
  <si>
    <t>B</t>
  </si>
  <si>
    <t>C</t>
  </si>
  <si>
    <t>Postes offerts</t>
  </si>
  <si>
    <t>Admis</t>
  </si>
  <si>
    <t>Recrutés</t>
  </si>
  <si>
    <t>Total</t>
  </si>
  <si>
    <t>Catégorie A</t>
  </si>
  <si>
    <t>Catégorie B</t>
  </si>
  <si>
    <t>Catégorie C</t>
  </si>
  <si>
    <t>Bac</t>
  </si>
  <si>
    <t>Sans diplôme</t>
  </si>
  <si>
    <t xml:space="preserve">Ensemble </t>
  </si>
  <si>
    <t>Total général</t>
  </si>
  <si>
    <t xml:space="preserve">Postes offerts </t>
  </si>
  <si>
    <t>Inscrits</t>
  </si>
  <si>
    <t>Présents</t>
  </si>
  <si>
    <t xml:space="preserve">Admis </t>
  </si>
  <si>
    <t xml:space="preserve">Catégorie A                                                                                                                                                                                                                                                    </t>
  </si>
  <si>
    <t xml:space="preserve">Catégorie B                                                                                                                                                                                                                                                    </t>
  </si>
  <si>
    <t xml:space="preserve">Catégorie C                                                                                                                                                                                                                              </t>
  </si>
  <si>
    <t>Examens professionnels changement de corps</t>
  </si>
  <si>
    <t>Examens professionnels changement de grade</t>
  </si>
  <si>
    <t>Données source</t>
  </si>
  <si>
    <t xml:space="preserve">Hommes </t>
  </si>
  <si>
    <t xml:space="preserve">Femmes </t>
  </si>
  <si>
    <t xml:space="preserve">Total recrutés </t>
  </si>
  <si>
    <t>Internes</t>
  </si>
  <si>
    <t>Admissibles</t>
  </si>
  <si>
    <t>H</t>
  </si>
  <si>
    <t>F</t>
  </si>
  <si>
    <t>(en %)</t>
  </si>
  <si>
    <t>Total recrutés</t>
  </si>
  <si>
    <t>-</t>
  </si>
  <si>
    <t>2013 (résultats estimés)</t>
  </si>
  <si>
    <t>2013 (résultats partiels)</t>
  </si>
  <si>
    <t>Total concours internes, examens professionnels et concours réservés</t>
  </si>
  <si>
    <t>Titularisation au titre de la loi n° 2012-347 du 12 mars 2012 (dite loi Sauvadet)</t>
  </si>
  <si>
    <t>Définition : Recrutements et sélections internes : concours internes, examens professionnels et concours réservés (loi Sauvadet).</t>
  </si>
  <si>
    <t>dont femmes</t>
  </si>
  <si>
    <t>2014 (résultats partiels)</t>
  </si>
  <si>
    <t>2014 (résultats estimés)</t>
  </si>
  <si>
    <t>Année</t>
  </si>
  <si>
    <t>Dont concours interne</t>
  </si>
  <si>
    <t>Dont concours réservés</t>
  </si>
  <si>
    <t>Dont examen professionnel</t>
  </si>
  <si>
    <t xml:space="preserve">Sélectivité  </t>
  </si>
  <si>
    <t xml:space="preserve">Sélectivité </t>
  </si>
  <si>
    <t>2015 (résultats estimés)</t>
  </si>
  <si>
    <t>2015 (résultats partiels)</t>
  </si>
  <si>
    <t>Bac+ 2</t>
  </si>
  <si>
    <t>Bac+ 3</t>
  </si>
  <si>
    <t>Bac+ 4</t>
  </si>
  <si>
    <t>Bac+ 5</t>
  </si>
  <si>
    <t>(2) Le plan de titularisation au titre de la loi n° 2001-2 du 3 janvier 2001 (résorption de l'emploi précaire, dite loi Sapin) a pris fin en janvier 2006. Un nouveau plan de titularisation a été mis en place par la loi n° 2012-347 du 12 mars 2012, dite loi Sauvadet.</t>
  </si>
  <si>
    <t>Doctorat</t>
  </si>
  <si>
    <t>2016 (résultats partiels)</t>
  </si>
  <si>
    <t>2016 (résultats estimés)</t>
  </si>
  <si>
    <t>Brevet, CAP,  BEP</t>
  </si>
  <si>
    <t>Examen professionnel (avec changement de corps) - Loi 84-16 art. 26</t>
  </si>
  <si>
    <t>Examen professionnel (avec changement de grade) - Loi 84-16 art. 58</t>
  </si>
  <si>
    <r>
      <t>Figure 4.1-3bis : Titularisation dans le cadre de la loi n° 2012-347 du 12 mars 2012 (dite loi Sauvadet) relative à l'accès à l'emploi titulaire et à l'amélioration des conditions d'emploi des agents contractuels dans la fonction publique, à la lutte contre les discriminations et portant diverses dispositions relatives à la fonction publique</t>
    </r>
    <r>
      <rPr>
        <b/>
        <vertAlign val="superscript"/>
        <sz val="10"/>
        <rFont val="Arial"/>
        <family val="2"/>
      </rPr>
      <t xml:space="preserve">(1) </t>
    </r>
  </si>
  <si>
    <r>
      <t>Total examens professionnels</t>
    </r>
    <r>
      <rPr>
        <sz val="10"/>
        <rFont val="Arial"/>
        <family val="2"/>
      </rPr>
      <t xml:space="preserve"> </t>
    </r>
  </si>
  <si>
    <r>
      <t>Titularisation au titre de la loi n° 2001-2 du 3 janvier 2001 (dite loi Sapin)</t>
    </r>
    <r>
      <rPr>
        <vertAlign val="superscript"/>
        <sz val="10"/>
        <rFont val="Arial"/>
        <family val="2"/>
      </rPr>
      <t>(2)</t>
    </r>
  </si>
  <si>
    <r>
      <t>2008</t>
    </r>
    <r>
      <rPr>
        <vertAlign val="superscript"/>
        <sz val="10"/>
        <rFont val="Arial"/>
        <family val="2"/>
      </rPr>
      <t>(1)</t>
    </r>
  </si>
  <si>
    <r>
      <t>2009</t>
    </r>
    <r>
      <rPr>
        <vertAlign val="superscript"/>
        <sz val="10"/>
        <rFont val="Arial"/>
        <family val="2"/>
      </rPr>
      <t>(1)</t>
    </r>
  </si>
  <si>
    <t>Source : GRECO Report (Gestion des REcrutements et Concours Report), enquêtes annuelles Bilan des recrutements dans la fonction publique de l'État, DGAFP - SDessi.</t>
  </si>
  <si>
    <t>Définition : Sélectivité = présents/admis.</t>
  </si>
  <si>
    <t>(1) Loi n° 2012-347 du 12 mars 2012 (dite loi Sauvadet).</t>
  </si>
  <si>
    <r>
      <t>Concours réservés</t>
    </r>
    <r>
      <rPr>
        <vertAlign val="superscript"/>
        <sz val="10"/>
        <rFont val="Arial"/>
        <family val="2"/>
      </rPr>
      <t>(1)</t>
    </r>
  </si>
  <si>
    <r>
      <t>Total concours réservés</t>
    </r>
    <r>
      <rPr>
        <b/>
        <vertAlign val="superscript"/>
        <sz val="10"/>
        <rFont val="Arial"/>
        <family val="2"/>
      </rPr>
      <t>(1)</t>
    </r>
  </si>
  <si>
    <t>TOTAL</t>
  </si>
  <si>
    <t>Hors éducation nationale et enseignement supérieur</t>
  </si>
  <si>
    <t>Figure 4.1-6 : Niveaux de diplôme des candidats recrutés par voie interne dans la fonction publique de l'État en 2018</t>
  </si>
  <si>
    <t xml:space="preserve">(3) À partir de 2017, la collecte des concours a été élargie aux concours de recrutements de maitres de conférences et de professeurs des universités de l'enseignement supérieur et de la recherche. </t>
  </si>
  <si>
    <r>
      <t>2011</t>
    </r>
    <r>
      <rPr>
        <vertAlign val="superscript"/>
        <sz val="10"/>
        <rFont val="Arial"/>
        <family val="2"/>
      </rPr>
      <t>(1)</t>
    </r>
  </si>
  <si>
    <r>
      <t>2012</t>
    </r>
    <r>
      <rPr>
        <vertAlign val="superscript"/>
        <sz val="10"/>
        <rFont val="Arial"/>
        <family val="2"/>
      </rPr>
      <t>(1)</t>
    </r>
  </si>
  <si>
    <r>
      <t>2013</t>
    </r>
    <r>
      <rPr>
        <vertAlign val="superscript"/>
        <sz val="10"/>
        <rFont val="Arial"/>
        <family val="2"/>
      </rPr>
      <t>(1)</t>
    </r>
  </si>
  <si>
    <r>
      <t>2014</t>
    </r>
    <r>
      <rPr>
        <vertAlign val="superscript"/>
        <sz val="10"/>
        <rFont val="Arial"/>
        <family val="2"/>
      </rPr>
      <t>(1)</t>
    </r>
  </si>
  <si>
    <r>
      <t>2015</t>
    </r>
    <r>
      <rPr>
        <vertAlign val="superscript"/>
        <sz val="10"/>
        <rFont val="Arial"/>
        <family val="2"/>
      </rPr>
      <t>(1)</t>
    </r>
  </si>
  <si>
    <r>
      <t>2016</t>
    </r>
    <r>
      <rPr>
        <vertAlign val="superscript"/>
        <sz val="10"/>
        <rFont val="Arial"/>
        <family val="2"/>
      </rPr>
      <t>(1)</t>
    </r>
  </si>
  <si>
    <t>Concours interne</t>
  </si>
  <si>
    <t>Source : GRECO Report (Gestion des REcrutements et Concours Report), DGAFP - SDessi.</t>
  </si>
  <si>
    <t xml:space="preserve">Nombre </t>
  </si>
  <si>
    <t>Évolution annuelle 
(en %)</t>
  </si>
  <si>
    <r>
      <t xml:space="preserve">2017 </t>
    </r>
    <r>
      <rPr>
        <vertAlign val="superscript"/>
        <sz val="10"/>
        <rFont val="Arial"/>
        <family val="2"/>
      </rPr>
      <t>(2)</t>
    </r>
  </si>
  <si>
    <t>(2) Les données 2017 ont été révisées par rapport à la précédente publication.</t>
  </si>
  <si>
    <t>Examens professionnels</t>
  </si>
  <si>
    <t>Concours réservés</t>
  </si>
  <si>
    <t>Part des recrutements 
(en %)</t>
  </si>
  <si>
    <t>Définition : Sélectivité = nombre de présents par rapport au nombre d'admis.</t>
  </si>
  <si>
    <t xml:space="preserve">Lecture : En 2018, la sélectivité des concours internes s'élève à 8,1, soit 10 admis pour 81 présents. </t>
  </si>
  <si>
    <t xml:space="preserve">y compris Éducation nationale et Enseignement supérieur </t>
  </si>
  <si>
    <t xml:space="preserve">Hors Éducation nationale et Enseignement supérieur </t>
  </si>
  <si>
    <t>Année de référence</t>
  </si>
  <si>
    <t>Interne</t>
  </si>
  <si>
    <t>Note : les données 2018 ont été révisées par rapport à la précédente publication.</t>
  </si>
  <si>
    <t>2019 (3)</t>
  </si>
  <si>
    <t>3) Le dispositif sauvadet a pris fin en 2018 sauf exceptions</t>
  </si>
  <si>
    <t>NA</t>
  </si>
  <si>
    <t xml:space="preserve">Examens professionnel </t>
  </si>
  <si>
    <t>Niveau d'études exigé pour passer le concours</t>
  </si>
  <si>
    <t>Total de spostes</t>
  </si>
  <si>
    <t>Bac+5</t>
  </si>
  <si>
    <t>Bac+4</t>
  </si>
  <si>
    <t>Bac+3</t>
  </si>
  <si>
    <t>Bac+2</t>
  </si>
  <si>
    <t>BEP_CAP_DNB</t>
  </si>
  <si>
    <t>Inconnu</t>
  </si>
  <si>
    <t>-	aux candidats justifiant de quatre années de services auprès d’une administration, un organisme ou un établissement mentionné au troisième alinéa du 2°de l’article 19 de la loi du 11 janvier 1984 modifiée portant dispositions statutaires relatives à la</t>
  </si>
  <si>
    <t>4 années au moins de services publics</t>
  </si>
  <si>
    <t>4 années de service public</t>
  </si>
  <si>
    <t>4 ANS ANCIENNETE</t>
  </si>
  <si>
    <t>5 ans d'ancienneté de services publics</t>
  </si>
  <si>
    <t>7 ans d'ancienneté services publics en cat A</t>
  </si>
  <si>
    <t>Ancienneté 4 ans de services publics</t>
  </si>
  <si>
    <t>Ancienneté de 4 ans de services publics</t>
  </si>
  <si>
    <t>Ancienneté de services</t>
  </si>
  <si>
    <t>Ancienneté grade</t>
  </si>
  <si>
    <t>Ancienneté services publics</t>
  </si>
  <si>
    <t>Appartenance à certains corps de cat. A + 5 ans de services effectifs dans certaines fonctions</t>
  </si>
  <si>
    <t>Aucun</t>
  </si>
  <si>
    <t>Avoir 4 ans de services publics</t>
  </si>
  <si>
    <t>BAC+2</t>
  </si>
  <si>
    <t>BAC+3</t>
  </si>
  <si>
    <t>BAC+4</t>
  </si>
  <si>
    <t>BAC+5</t>
  </si>
  <si>
    <t>Baccalauréat</t>
  </si>
  <si>
    <t>Concours de professeurs du 1er et 2nd degrés</t>
  </si>
  <si>
    <t>Examen professionel</t>
  </si>
  <si>
    <t>INTERNE</t>
  </si>
  <si>
    <t>Médecins fonctionnaires et agents de l'Etat, des collectivités territoriales et des établissements publics qui en dépendent ainsi qu’aux médecins en fonction dans une organisation internationale intergouvernementale justifiant au moins de trois années de</t>
  </si>
  <si>
    <t>Niveau BEPC, CAP, BEP</t>
  </si>
  <si>
    <t>TOTAL HEN</t>
  </si>
  <si>
    <t>Professeur certifié classe normale</t>
  </si>
  <si>
    <t>Professeur agrégé classe normale</t>
  </si>
  <si>
    <t>Personnels de direction d'établissement d'enseignement ou de formation de classe normale</t>
  </si>
  <si>
    <t>Professeur de lycée professionnel de classe normale</t>
  </si>
  <si>
    <t>GARDIEN DE LA PAIX</t>
  </si>
  <si>
    <t>Secrétaire administratif de classe normale (2) (3)</t>
  </si>
  <si>
    <t>Technicien</t>
  </si>
  <si>
    <t>Adjoint technique</t>
  </si>
  <si>
    <t>Agent de constatation de la branche administrative</t>
  </si>
  <si>
    <t>MAJOR RAEP</t>
  </si>
  <si>
    <t>Brigadier</t>
  </si>
  <si>
    <t>BRIGADIER SUEP</t>
  </si>
  <si>
    <t>secrétaires administratifs de classe exceptionnelle</t>
  </si>
  <si>
    <t>BRIGADIER CHEF SUEP</t>
  </si>
  <si>
    <t>Figure 4.1-8 : Ensemble des recrutements et sélections internes dans la fonction publique de l'État dont le nombre de candidats admis sur liste principale est supérieur à 200 en 2019</t>
  </si>
  <si>
    <t>Voie D'accès</t>
  </si>
  <si>
    <t>Exapro</t>
  </si>
  <si>
    <t>Sélectivité</t>
  </si>
  <si>
    <t>dont enseignement(1)</t>
  </si>
  <si>
    <t>Figure 4.1-4 : Recrutements internes, examens professionnels et concours réservés (loi dite Sauvadet) dans la fonction publique de l'État en 2019</t>
  </si>
  <si>
    <t>Inconnu (1)</t>
  </si>
  <si>
    <t>so</t>
  </si>
  <si>
    <t>- de changement de grade</t>
  </si>
  <si>
    <t>- de changement de corps</t>
  </si>
  <si>
    <r>
      <t>(1) Certains ministères n'ont pas pu fournir tous les résultats de concours en 2013 (ministères de l'</t>
    </r>
    <r>
      <rPr>
        <sz val="10"/>
        <rFont val="Calibri"/>
        <family val="2"/>
      </rPr>
      <t>É</t>
    </r>
    <r>
      <rPr>
        <sz val="10"/>
        <rFont val="Arial"/>
        <family val="2"/>
      </rPr>
      <t>ducation nationale et ministères économiques et financiers), en 2014 (ministères de l'</t>
    </r>
    <r>
      <rPr>
        <sz val="10"/>
        <rFont val="Calibri"/>
        <family val="2"/>
      </rPr>
      <t>É</t>
    </r>
    <r>
      <rPr>
        <sz val="10"/>
        <rFont val="Arial"/>
        <family val="2"/>
      </rPr>
      <t xml:space="preserve">ducation nationale et </t>
    </r>
    <r>
      <rPr>
        <sz val="10"/>
        <rFont val="Calibri"/>
        <family val="2"/>
      </rPr>
      <t>É</t>
    </r>
    <r>
      <rPr>
        <sz val="10"/>
        <rFont val="Arial"/>
        <family val="2"/>
      </rPr>
      <t xml:space="preserve">cologie) et en 2015 et 2016 (ministère de l'Éducation nationale). Les résultats globaux estimés prennent en compte le nombre de postes offerts aux concours pour lesquels les résultats n'ont pas été obtenus, en faisant l'hypothèse qu'ils ont été pourvus en nombre équivalent. En 2017 et 2018, les données de concours ont été revues et complétées par examen des rapports des jurys de concours et des bilans sociaux ; les données non disponibles ont été imputées. </t>
    </r>
  </si>
  <si>
    <t xml:space="preserve">(1) Champ partiel : 544 concours pour lesquels les ministères ont répondu sur 562 organisés en 2008 ; 500 concours sur 507 organisés en 2009 ;  534 concours sur 540 organisés en 2011 ;  489 concours pour 491 organisés en 2012 ; 565 concours sur 570 organisés en 2013; 701 concours sur 708 organisés en 2014 et 445 concours sur 448 organisés en 2015. </t>
  </si>
  <si>
    <t>(1) Dans les recrutements internes, les conditions d'accès au concours reposent sur l'ancienneté dans les grades si bien que le diplôme n'est pas nécessairement connu.</t>
  </si>
  <si>
    <t>Figure 4.1-7 : Nombre de candidats effectivement recrutés par voie interne dans la fonction publique de l'État 
par catégorie et par sexe selon le type de sélection en 2019</t>
  </si>
  <si>
    <r>
      <t>dont enseignement</t>
    </r>
    <r>
      <rPr>
        <i/>
        <vertAlign val="superscript"/>
        <sz val="10"/>
        <rFont val="Arial"/>
        <family val="2"/>
      </rPr>
      <t>(1)</t>
    </r>
  </si>
  <si>
    <t>(1) Postes d'enseignants, y compris enseignement supérieur.</t>
  </si>
  <si>
    <t>BRIGADIER-CHEF</t>
  </si>
  <si>
    <r>
      <t>Contrôleur des finances publiques de 2</t>
    </r>
    <r>
      <rPr>
        <vertAlign val="superscript"/>
        <sz val="10"/>
        <rFont val="Arial"/>
        <family val="2"/>
      </rPr>
      <t>e</t>
    </r>
    <r>
      <rPr>
        <sz val="10"/>
        <rFont val="Arial"/>
        <family val="2"/>
      </rPr>
      <t xml:space="preserve"> classe</t>
    </r>
  </si>
  <si>
    <r>
      <t>Adjoint administratif principal de 2</t>
    </r>
    <r>
      <rPr>
        <vertAlign val="superscript"/>
        <sz val="10"/>
        <rFont val="Arial"/>
        <family val="2"/>
      </rPr>
      <t>e</t>
    </r>
    <r>
      <rPr>
        <sz val="10"/>
        <rFont val="Arial"/>
        <family val="2"/>
      </rPr>
      <t xml:space="preserve"> classe (2)</t>
    </r>
  </si>
  <si>
    <t>Figure 4.1-1 et 4.1-2 : Concours internes et examens professionnels dans la fonction publique de l'État : nombre de candidats admis sur liste principale 
et effectivement recrutés en 2019</t>
  </si>
  <si>
    <t>Figure 4.1-5 : Sélectivité des concours internes, examens professionnels 
et titularisations dans la fonction publique de l'État depuis 1996</t>
  </si>
  <si>
    <t xml:space="preserve">Figure 4.1-3 : Titularisation avec et sans concours dans le cadre de la loi de résorption de l'emploi précaire n° 2001-2 du 3 janvier 2001 (dite loi Sapin) dans la fonction publique de l'État : nombre de candidats admis sur liste principale et effectivement recrutés de 2001 à 2006 </t>
  </si>
  <si>
    <r>
      <t>Figure 4.1-3 : Titularisation avec et sans concours dans le cadre de la loi de résorption de l'emploi précaire n° 2001-2 du 3 janvier 2001 (dite loi Sapin) dans la fonction publique de l'</t>
    </r>
    <r>
      <rPr>
        <b/>
        <sz val="10"/>
        <rFont val="Calibri"/>
        <family val="2"/>
      </rPr>
      <t>É</t>
    </r>
    <r>
      <rPr>
        <b/>
        <sz val="10"/>
        <rFont val="Arial"/>
        <family val="2"/>
      </rPr>
      <t xml:space="preserve">tat : nombre de candidats admis sur liste principale et effectivement recrutés de 2001 
à 2006 </t>
    </r>
  </si>
  <si>
    <t>Définition : Titularisation : plan de résorption de l'emploi précaire loi 2001-2 du 3 janvier 2001, 
mis en œuvre pour une durée déterminée, à partir de janvier 2001 et qui a pris fin en janvier 2006.</t>
  </si>
  <si>
    <t>Source : GRECO Report (Gestion des REcrutements et Concours Report), enquêtes annuelles 
Bilan des recrutements dans la fonction publique de l'État, DGAFP - Sdessi.</t>
  </si>
  <si>
    <t>F 4.1-5  Source</t>
  </si>
  <si>
    <t>F 4.1-6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</si>
</sst>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7" x14ac:knownFonts="1">
    <font>
      <sz val="10"/>
      <name val="Arial"/>
    </font>
    <font>
      <sz val="8"/>
      <name val="Arial"/>
      <family val="2"/>
    </font>
    <font>
      <b/>
      <sz val="10"/>
      <name val="Arial"/>
      <family val="2"/>
    </font>
    <font>
      <sz val="10"/>
      <name val="Arial"/>
      <family val="2"/>
    </font>
    <font>
      <b/>
      <sz val="10"/>
      <name val="Calibri"/>
      <family val="2"/>
    </font>
    <font>
      <b/>
      <vertAlign val="superscript"/>
      <sz val="10"/>
      <name val="Arial"/>
      <family val="2"/>
    </font>
    <font>
      <sz val="10"/>
      <color rgb="FFFF0000"/>
      <name val="Arial"/>
      <family val="2"/>
    </font>
    <font>
      <i/>
      <sz val="10"/>
      <name val="Arial"/>
      <family val="2"/>
    </font>
    <font>
      <sz val="10"/>
      <color rgb="FF7030A0"/>
      <name val="Arial"/>
      <family val="2"/>
    </font>
    <font>
      <sz val="10"/>
      <name val="Calibri"/>
      <family val="2"/>
    </font>
    <font>
      <vertAlign val="superscript"/>
      <sz val="10"/>
      <name val="Arial"/>
      <family val="2"/>
    </font>
    <font>
      <b/>
      <i/>
      <sz val="10"/>
      <name val="Arial"/>
      <family val="2"/>
    </font>
    <font>
      <b/>
      <i/>
      <sz val="10"/>
      <color rgb="FFFF0000"/>
      <name val="Arial"/>
      <family val="2"/>
    </font>
    <font>
      <sz val="10"/>
      <color theme="1"/>
      <name val="Arial"/>
      <family val="2"/>
    </font>
    <font>
      <sz val="10"/>
      <name val="Arial"/>
      <family val="2"/>
    </font>
    <font>
      <i/>
      <vertAlign val="superscript"/>
      <sz val="10"/>
      <name val="Arial"/>
      <family val="2"/>
    </font>
    <font>
      <u/>
      <sz val="10"/>
      <color theme="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43">
    <border>
      <left/>
      <right/>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diagonal/>
    </border>
    <border>
      <left/>
      <right/>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s>
  <cellStyleXfs count="4">
    <xf numFmtId="0" fontId="0" fillId="0" borderId="0"/>
    <xf numFmtId="0" fontId="1" fillId="0" borderId="0"/>
    <xf numFmtId="9" fontId="14" fillId="0" borderId="0" applyFont="0" applyFill="0" applyBorder="0" applyAlignment="0" applyProtection="0"/>
    <xf numFmtId="0" fontId="16" fillId="0" borderId="0" applyNumberFormat="0" applyFill="0" applyBorder="0" applyAlignment="0" applyProtection="0"/>
  </cellStyleXfs>
  <cellXfs count="333">
    <xf numFmtId="0" fontId="0" fillId="0" borderId="0" xfId="0"/>
    <xf numFmtId="0" fontId="3" fillId="0" borderId="0" xfId="0" applyFont="1"/>
    <xf numFmtId="0" fontId="3" fillId="0" borderId="0" xfId="0" applyFont="1" applyFill="1"/>
    <xf numFmtId="3" fontId="3" fillId="0" borderId="0" xfId="0" applyNumberFormat="1" applyFont="1" applyFill="1" applyBorder="1"/>
    <xf numFmtId="0" fontId="2" fillId="0" borderId="0" xfId="0" applyFont="1"/>
    <xf numFmtId="0" fontId="2" fillId="0" borderId="3" xfId="0" applyFont="1" applyBorder="1"/>
    <xf numFmtId="0" fontId="3" fillId="0" borderId="3" xfId="0" applyFont="1" applyBorder="1" applyAlignment="1">
      <alignment horizontal="right"/>
    </xf>
    <xf numFmtId="3" fontId="3" fillId="0" borderId="0" xfId="0" applyNumberFormat="1" applyFont="1"/>
    <xf numFmtId="0" fontId="6" fillId="0" borderId="11" xfId="0" applyFont="1" applyFill="1" applyBorder="1"/>
    <xf numFmtId="0" fontId="3" fillId="0" borderId="0" xfId="0" applyFont="1" applyBorder="1"/>
    <xf numFmtId="0" fontId="3" fillId="0" borderId="3" xfId="0" applyFont="1" applyBorder="1"/>
    <xf numFmtId="0" fontId="3" fillId="0" borderId="4" xfId="0" applyFont="1" applyFill="1" applyBorder="1"/>
    <xf numFmtId="0" fontId="3" fillId="0" borderId="0" xfId="0" applyNumberFormat="1" applyFont="1" applyBorder="1"/>
    <xf numFmtId="165" fontId="3" fillId="0" borderId="0" xfId="0" applyNumberFormat="1" applyFont="1"/>
    <xf numFmtId="0" fontId="3" fillId="0" borderId="0" xfId="0" applyFont="1" applyAlignment="1">
      <alignment wrapText="1"/>
    </xf>
    <xf numFmtId="164" fontId="3" fillId="0" borderId="6" xfId="0" applyNumberFormat="1" applyFont="1" applyBorder="1"/>
    <xf numFmtId="3" fontId="3" fillId="0" borderId="14" xfId="0" applyNumberFormat="1" applyFont="1" applyBorder="1"/>
    <xf numFmtId="3" fontId="3" fillId="0" borderId="14" xfId="0" applyNumberFormat="1" applyFont="1" applyFill="1" applyBorder="1"/>
    <xf numFmtId="164" fontId="3" fillId="0" borderId="15" xfId="0" applyNumberFormat="1" applyFont="1" applyFill="1" applyBorder="1"/>
    <xf numFmtId="0" fontId="3" fillId="0" borderId="0" xfId="0" applyFont="1" applyFill="1" applyBorder="1" applyAlignment="1">
      <alignment horizontal="center" vertical="center" wrapText="1"/>
    </xf>
    <xf numFmtId="164" fontId="3" fillId="0" borderId="0" xfId="0" applyNumberFormat="1" applyFont="1"/>
    <xf numFmtId="3" fontId="3" fillId="0" borderId="0" xfId="0" applyNumberFormat="1" applyFont="1" applyFill="1" applyBorder="1" applyAlignment="1">
      <alignment horizontal="right" wrapText="1"/>
    </xf>
    <xf numFmtId="164" fontId="3" fillId="0" borderId="0" xfId="0" applyNumberFormat="1" applyFont="1" applyFill="1" applyBorder="1"/>
    <xf numFmtId="0" fontId="3" fillId="0" borderId="0" xfId="0" applyFont="1" applyFill="1" applyBorder="1"/>
    <xf numFmtId="3" fontId="3" fillId="0" borderId="8" xfId="0" applyNumberFormat="1" applyFont="1" applyFill="1" applyBorder="1"/>
    <xf numFmtId="0" fontId="7" fillId="0" borderId="0" xfId="0" applyFont="1" applyAlignment="1">
      <alignment wrapText="1"/>
    </xf>
    <xf numFmtId="3" fontId="3" fillId="0" borderId="31" xfId="0" applyNumberFormat="1" applyFont="1" applyFill="1" applyBorder="1"/>
    <xf numFmtId="0" fontId="3" fillId="0" borderId="2" xfId="0" applyFont="1" applyFill="1" applyBorder="1" applyAlignment="1">
      <alignment horizontal="center" wrapText="1"/>
    </xf>
    <xf numFmtId="0" fontId="2" fillId="0" borderId="0" xfId="0" applyFont="1" applyFill="1" applyAlignment="1"/>
    <xf numFmtId="0" fontId="2" fillId="0" borderId="0" xfId="0" applyFont="1" applyFill="1"/>
    <xf numFmtId="0" fontId="3" fillId="0" borderId="0" xfId="0" applyFont="1" applyFill="1" applyBorder="1" applyAlignment="1">
      <alignment horizontal="right" wrapText="1"/>
    </xf>
    <xf numFmtId="0" fontId="3" fillId="0" borderId="0" xfId="0" applyFont="1" applyBorder="1" applyAlignment="1">
      <alignment horizontal="center" vertical="top" wrapText="1"/>
    </xf>
    <xf numFmtId="3" fontId="3" fillId="0" borderId="0" xfId="0" applyNumberFormat="1" applyFont="1" applyAlignment="1">
      <alignment horizontal="right"/>
    </xf>
    <xf numFmtId="3" fontId="3" fillId="0" borderId="0" xfId="0" applyNumberFormat="1" applyFont="1" applyBorder="1" applyAlignment="1">
      <alignment horizontal="right"/>
    </xf>
    <xf numFmtId="3" fontId="3" fillId="0" borderId="0" xfId="0" applyNumberFormat="1" applyFont="1" applyBorder="1"/>
    <xf numFmtId="165" fontId="3" fillId="0" borderId="0" xfId="0" applyNumberFormat="1" applyFont="1" applyBorder="1"/>
    <xf numFmtId="0" fontId="2" fillId="0" borderId="5" xfId="0" applyFont="1" applyBorder="1" applyAlignment="1">
      <alignment horizontal="center" wrapText="1"/>
    </xf>
    <xf numFmtId="3" fontId="2" fillId="0" borderId="5" xfId="0" applyNumberFormat="1" applyFont="1" applyBorder="1" applyAlignment="1">
      <alignment horizontal="right"/>
    </xf>
    <xf numFmtId="3" fontId="3" fillId="0" borderId="5" xfId="0" applyNumberFormat="1" applyFont="1" applyBorder="1" applyAlignment="1">
      <alignment horizontal="right"/>
    </xf>
    <xf numFmtId="0" fontId="7" fillId="0" borderId="0" xfId="0" applyFont="1"/>
    <xf numFmtId="3" fontId="3" fillId="0" borderId="6" xfId="0" applyNumberFormat="1" applyFont="1" applyBorder="1"/>
    <xf numFmtId="3" fontId="6" fillId="0" borderId="0" xfId="0" applyNumberFormat="1" applyFont="1" applyFill="1" applyBorder="1"/>
    <xf numFmtId="0" fontId="6" fillId="0" borderId="0" xfId="0" applyFont="1"/>
    <xf numFmtId="3" fontId="3" fillId="0" borderId="3" xfId="0" applyNumberFormat="1" applyFont="1" applyBorder="1"/>
    <xf numFmtId="3" fontId="6" fillId="0" borderId="0" xfId="0" applyNumberFormat="1" applyFont="1"/>
    <xf numFmtId="0" fontId="3" fillId="0" borderId="0" xfId="0" applyFont="1" applyBorder="1" applyAlignment="1">
      <alignment horizontal="right"/>
    </xf>
    <xf numFmtId="3" fontId="3" fillId="3" borderId="30" xfId="0" applyNumberFormat="1" applyFont="1" applyFill="1" applyBorder="1"/>
    <xf numFmtId="164" fontId="3" fillId="3" borderId="30" xfId="0" applyNumberFormat="1" applyFont="1" applyFill="1" applyBorder="1" applyAlignment="1">
      <alignment horizontal="right"/>
    </xf>
    <xf numFmtId="0" fontId="8" fillId="0" borderId="0" xfId="0" applyFont="1"/>
    <xf numFmtId="3" fontId="3" fillId="0" borderId="3" xfId="0" applyNumberFormat="1" applyFont="1" applyFill="1" applyBorder="1"/>
    <xf numFmtId="3" fontId="3" fillId="0" borderId="30" xfId="0" applyNumberFormat="1" applyFont="1" applyBorder="1"/>
    <xf numFmtId="164" fontId="3" fillId="0" borderId="30" xfId="0" applyNumberFormat="1" applyFont="1" applyBorder="1" applyAlignment="1">
      <alignment horizontal="right"/>
    </xf>
    <xf numFmtId="3" fontId="3" fillId="0" borderId="31" xfId="0" applyNumberFormat="1" applyFont="1" applyBorder="1"/>
    <xf numFmtId="164" fontId="3" fillId="0" borderId="31" xfId="0" applyNumberFormat="1" applyFont="1" applyBorder="1" applyAlignment="1">
      <alignment horizontal="right"/>
    </xf>
    <xf numFmtId="0" fontId="3" fillId="0" borderId="24" xfId="0" applyFont="1" applyBorder="1"/>
    <xf numFmtId="0" fontId="3" fillId="0" borderId="9" xfId="0" applyFont="1" applyFill="1" applyBorder="1" applyAlignment="1">
      <alignment horizontal="center" vertical="center" wrapText="1"/>
    </xf>
    <xf numFmtId="0" fontId="3" fillId="0" borderId="8" xfId="0" applyFont="1" applyBorder="1"/>
    <xf numFmtId="0" fontId="3" fillId="0" borderId="8" xfId="0" applyFont="1" applyFill="1" applyBorder="1" applyAlignment="1">
      <alignment vertical="center" wrapText="1"/>
    </xf>
    <xf numFmtId="0" fontId="3" fillId="0" borderId="12" xfId="0" applyFont="1" applyFill="1" applyBorder="1" applyAlignment="1">
      <alignment horizontal="center" wrapText="1"/>
    </xf>
    <xf numFmtId="0" fontId="3" fillId="0" borderId="0" xfId="0" applyFont="1" applyFill="1" applyBorder="1" applyAlignment="1">
      <alignment horizontal="center" wrapText="1"/>
    </xf>
    <xf numFmtId="0" fontId="3" fillId="0" borderId="8" xfId="0" applyFont="1" applyFill="1" applyBorder="1" applyAlignment="1">
      <alignment horizontal="center" wrapText="1"/>
    </xf>
    <xf numFmtId="0" fontId="3" fillId="0" borderId="24" xfId="0" applyFont="1" applyFill="1" applyBorder="1" applyAlignment="1">
      <alignment horizontal="center" wrapText="1"/>
    </xf>
    <xf numFmtId="0" fontId="3" fillId="0" borderId="9" xfId="0" applyFont="1" applyFill="1" applyBorder="1" applyAlignment="1">
      <alignment horizontal="center" wrapText="1"/>
    </xf>
    <xf numFmtId="3" fontId="3" fillId="0" borderId="13" xfId="0" applyNumberFormat="1" applyFont="1" applyFill="1" applyBorder="1"/>
    <xf numFmtId="3" fontId="3" fillId="0" borderId="6" xfId="0" applyNumberFormat="1" applyFont="1" applyFill="1" applyBorder="1"/>
    <xf numFmtId="3" fontId="3" fillId="0" borderId="24" xfId="0" applyNumberFormat="1" applyFont="1" applyFill="1" applyBorder="1"/>
    <xf numFmtId="3" fontId="3" fillId="0" borderId="12" xfId="0" applyNumberFormat="1" applyFont="1" applyFill="1" applyBorder="1"/>
    <xf numFmtId="0" fontId="3" fillId="0" borderId="25" xfId="0" applyFont="1" applyBorder="1"/>
    <xf numFmtId="3" fontId="3" fillId="0" borderId="4" xfId="0" applyNumberFormat="1" applyFont="1" applyBorder="1"/>
    <xf numFmtId="3" fontId="3" fillId="0" borderId="23" xfId="0" applyNumberFormat="1" applyFont="1" applyFill="1" applyBorder="1"/>
    <xf numFmtId="3" fontId="3" fillId="0" borderId="4" xfId="0" applyNumberFormat="1" applyFont="1" applyFill="1" applyBorder="1"/>
    <xf numFmtId="3" fontId="3" fillId="0" borderId="25" xfId="0" applyNumberFormat="1" applyFont="1" applyFill="1" applyBorder="1"/>
    <xf numFmtId="3" fontId="3" fillId="0" borderId="0" xfId="0" applyNumberFormat="1" applyFont="1" applyFill="1" applyBorder="1" applyAlignment="1">
      <alignment horizontal="right"/>
    </xf>
    <xf numFmtId="0" fontId="2" fillId="0" borderId="26" xfId="0" applyFont="1" applyBorder="1"/>
    <xf numFmtId="3" fontId="2" fillId="0" borderId="17" xfId="0" applyNumberFormat="1" applyFont="1" applyFill="1" applyBorder="1"/>
    <xf numFmtId="0" fontId="3" fillId="0" borderId="8" xfId="0" applyFont="1" applyFill="1" applyBorder="1"/>
    <xf numFmtId="3" fontId="3" fillId="0" borderId="32" xfId="0" applyNumberFormat="1" applyFont="1" applyBorder="1"/>
    <xf numFmtId="0" fontId="2" fillId="0" borderId="25" xfId="0" applyFont="1" applyFill="1" applyBorder="1"/>
    <xf numFmtId="3" fontId="2" fillId="0" borderId="15" xfId="0" applyNumberFormat="1" applyFont="1" applyFill="1" applyBorder="1"/>
    <xf numFmtId="0" fontId="2" fillId="0" borderId="10" xfId="0" applyFont="1" applyBorder="1"/>
    <xf numFmtId="3" fontId="2" fillId="0" borderId="13" xfId="0" applyNumberFormat="1" applyFont="1" applyFill="1" applyBorder="1"/>
    <xf numFmtId="3" fontId="2" fillId="0" borderId="16" xfId="0" applyNumberFormat="1" applyFont="1" applyFill="1" applyBorder="1"/>
    <xf numFmtId="3" fontId="2" fillId="0" borderId="19" xfId="0" applyNumberFormat="1" applyFont="1" applyFill="1" applyBorder="1"/>
    <xf numFmtId="3" fontId="2" fillId="0" borderId="5" xfId="0" applyNumberFormat="1" applyFont="1" applyFill="1" applyBorder="1"/>
    <xf numFmtId="3" fontId="2" fillId="0" borderId="20" xfId="0" applyNumberFormat="1" applyFont="1" applyFill="1" applyBorder="1"/>
    <xf numFmtId="0" fontId="2" fillId="0" borderId="5" xfId="0" applyFont="1" applyBorder="1" applyAlignment="1">
      <alignment horizontal="left" wrapText="1"/>
    </xf>
    <xf numFmtId="0" fontId="3" fillId="0" borderId="20" xfId="0" applyFont="1" applyBorder="1"/>
    <xf numFmtId="0" fontId="2" fillId="0" borderId="3" xfId="0" applyFont="1" applyFill="1" applyBorder="1" applyAlignment="1">
      <alignment horizontal="left" wrapText="1"/>
    </xf>
    <xf numFmtId="0" fontId="2" fillId="0" borderId="26" xfId="0" applyFont="1" applyFill="1" applyBorder="1"/>
    <xf numFmtId="164" fontId="3" fillId="0" borderId="0" xfId="0" applyNumberFormat="1" applyFont="1" applyBorder="1" applyAlignment="1">
      <alignment horizontal="right" wrapText="1"/>
    </xf>
    <xf numFmtId="0" fontId="3" fillId="0" borderId="7" xfId="0" applyFont="1" applyFill="1" applyBorder="1"/>
    <xf numFmtId="0" fontId="3" fillId="0" borderId="12" xfId="0" applyFont="1" applyFill="1" applyBorder="1" applyAlignment="1"/>
    <xf numFmtId="0" fontId="3" fillId="0" borderId="7" xfId="0" applyFont="1" applyFill="1" applyBorder="1" applyAlignment="1">
      <alignment wrapText="1"/>
    </xf>
    <xf numFmtId="164" fontId="3" fillId="0" borderId="7" xfId="0" applyNumberFormat="1" applyFont="1" applyFill="1" applyBorder="1"/>
    <xf numFmtId="0" fontId="3" fillId="2" borderId="7" xfId="0" applyFont="1" applyFill="1" applyBorder="1"/>
    <xf numFmtId="164" fontId="3" fillId="0" borderId="7" xfId="0" applyNumberFormat="1" applyFont="1" applyFill="1" applyBorder="1" applyAlignment="1"/>
    <xf numFmtId="0" fontId="3" fillId="0" borderId="7" xfId="0" applyFont="1" applyFill="1" applyBorder="1" applyAlignment="1">
      <alignment horizontal="right"/>
    </xf>
    <xf numFmtId="0" fontId="3" fillId="0" borderId="1" xfId="0" applyFont="1" applyFill="1" applyBorder="1"/>
    <xf numFmtId="164" fontId="3" fillId="0" borderId="0" xfId="0" applyNumberFormat="1" applyFont="1" applyBorder="1"/>
    <xf numFmtId="166" fontId="3" fillId="0" borderId="0" xfId="0" applyNumberFormat="1" applyFont="1" applyBorder="1"/>
    <xf numFmtId="0" fontId="3" fillId="0" borderId="0" xfId="0" applyFont="1" applyFill="1" applyAlignment="1">
      <alignment wrapText="1"/>
    </xf>
    <xf numFmtId="3" fontId="3" fillId="0" borderId="4" xfId="1" applyNumberFormat="1" applyFont="1" applyFill="1" applyBorder="1" applyAlignment="1">
      <alignment horizontal="left" vertical="center" wrapText="1"/>
    </xf>
    <xf numFmtId="49" fontId="2" fillId="0" borderId="37" xfId="1" applyNumberFormat="1" applyFont="1" applyFill="1" applyBorder="1" applyAlignment="1">
      <alignment horizontal="left"/>
    </xf>
    <xf numFmtId="3" fontId="2" fillId="0" borderId="38" xfId="0" applyNumberFormat="1" applyFont="1" applyFill="1" applyBorder="1"/>
    <xf numFmtId="3" fontId="11" fillId="0" borderId="39" xfId="0" applyNumberFormat="1" applyFont="1" applyFill="1" applyBorder="1"/>
    <xf numFmtId="3" fontId="2" fillId="0" borderId="40" xfId="0" applyNumberFormat="1" applyFont="1" applyFill="1" applyBorder="1"/>
    <xf numFmtId="3" fontId="11" fillId="0" borderId="37" xfId="0" applyNumberFormat="1" applyFont="1" applyFill="1" applyBorder="1"/>
    <xf numFmtId="49" fontId="2" fillId="0" borderId="0" xfId="1" applyNumberFormat="1" applyFont="1" applyFill="1" applyBorder="1" applyAlignment="1">
      <alignment horizontal="left"/>
    </xf>
    <xf numFmtId="3" fontId="2" fillId="0" borderId="12" xfId="0" applyNumberFormat="1" applyFont="1" applyFill="1" applyBorder="1"/>
    <xf numFmtId="3" fontId="11" fillId="0" borderId="8" xfId="0" applyNumberFormat="1" applyFont="1" applyFill="1" applyBorder="1"/>
    <xf numFmtId="3" fontId="2" fillId="0" borderId="14" xfId="0" applyNumberFormat="1" applyFont="1" applyFill="1" applyBorder="1"/>
    <xf numFmtId="3" fontId="11" fillId="0" borderId="0" xfId="0" applyNumberFormat="1" applyFont="1" applyFill="1" applyBorder="1"/>
    <xf numFmtId="49" fontId="3" fillId="0" borderId="0" xfId="1" applyNumberFormat="1" applyFont="1" applyFill="1" applyBorder="1" applyAlignment="1">
      <alignment wrapText="1"/>
    </xf>
    <xf numFmtId="3" fontId="7" fillId="0" borderId="8" xfId="0" applyNumberFormat="1" applyFont="1" applyFill="1" applyBorder="1"/>
    <xf numFmtId="3" fontId="7" fillId="0" borderId="0" xfId="0" applyNumberFormat="1" applyFont="1" applyFill="1" applyBorder="1"/>
    <xf numFmtId="49" fontId="3" fillId="0" borderId="4" xfId="1" applyNumberFormat="1" applyFont="1" applyFill="1" applyBorder="1" applyAlignment="1">
      <alignment wrapText="1"/>
    </xf>
    <xf numFmtId="164" fontId="3" fillId="0" borderId="23" xfId="0" applyNumberFormat="1" applyFont="1" applyFill="1" applyBorder="1"/>
    <xf numFmtId="165" fontId="3" fillId="0" borderId="23" xfId="0" applyNumberFormat="1" applyFont="1" applyFill="1" applyBorder="1"/>
    <xf numFmtId="0" fontId="11" fillId="0" borderId="1" xfId="0" applyFont="1" applyFill="1" applyBorder="1" applyAlignment="1">
      <alignment wrapText="1"/>
    </xf>
    <xf numFmtId="0" fontId="7" fillId="0" borderId="10" xfId="0" applyFont="1" applyFill="1" applyBorder="1" applyAlignment="1"/>
    <xf numFmtId="0" fontId="7" fillId="0" borderId="7" xfId="0" applyFont="1" applyFill="1" applyBorder="1"/>
    <xf numFmtId="0" fontId="7" fillId="0" borderId="11" xfId="0" applyFont="1" applyFill="1" applyBorder="1"/>
    <xf numFmtId="3" fontId="3" fillId="0" borderId="11" xfId="0" applyNumberFormat="1" applyFont="1" applyFill="1" applyBorder="1"/>
    <xf numFmtId="3" fontId="7" fillId="0" borderId="1" xfId="0" applyNumberFormat="1" applyFont="1" applyFill="1" applyBorder="1"/>
    <xf numFmtId="3" fontId="2" fillId="0" borderId="14" xfId="1" applyNumberFormat="1" applyFont="1" applyFill="1" applyBorder="1"/>
    <xf numFmtId="49" fontId="2" fillId="0" borderId="21" xfId="1" applyNumberFormat="1" applyFont="1" applyFill="1" applyBorder="1" applyAlignment="1">
      <alignment horizontal="left"/>
    </xf>
    <xf numFmtId="3" fontId="2" fillId="0" borderId="33" xfId="0" applyNumberFormat="1" applyFont="1" applyFill="1" applyBorder="1"/>
    <xf numFmtId="3" fontId="11" fillId="0" borderId="41" xfId="0" applyNumberFormat="1" applyFont="1" applyFill="1" applyBorder="1"/>
    <xf numFmtId="3" fontId="2" fillId="0" borderId="34" xfId="0" applyNumberFormat="1" applyFont="1" applyFill="1" applyBorder="1"/>
    <xf numFmtId="165" fontId="3" fillId="0" borderId="15" xfId="1" applyNumberFormat="1" applyFont="1" applyFill="1" applyBorder="1"/>
    <xf numFmtId="165" fontId="3" fillId="0" borderId="23" xfId="1" applyNumberFormat="1" applyFont="1" applyFill="1" applyBorder="1"/>
    <xf numFmtId="165" fontId="7" fillId="0" borderId="4" xfId="0" applyNumberFormat="1" applyFont="1" applyFill="1" applyBorder="1"/>
    <xf numFmtId="3" fontId="11" fillId="0" borderId="42" xfId="0" applyNumberFormat="1" applyFont="1" applyFill="1" applyBorder="1"/>
    <xf numFmtId="3" fontId="3" fillId="0" borderId="12" xfId="1" applyNumberFormat="1" applyFont="1" applyFill="1" applyBorder="1"/>
    <xf numFmtId="3" fontId="3" fillId="0" borderId="14" xfId="1" applyNumberFormat="1" applyFont="1" applyFill="1" applyBorder="1"/>
    <xf numFmtId="165" fontId="3" fillId="0" borderId="12" xfId="1" applyNumberFormat="1" applyFont="1" applyFill="1" applyBorder="1"/>
    <xf numFmtId="165" fontId="3" fillId="0" borderId="14" xfId="1" applyNumberFormat="1" applyFont="1" applyFill="1" applyBorder="1"/>
    <xf numFmtId="165" fontId="3" fillId="0" borderId="15" xfId="0" applyNumberFormat="1" applyFont="1" applyFill="1" applyBorder="1"/>
    <xf numFmtId="0" fontId="11" fillId="0" borderId="1" xfId="0" applyFont="1" applyFill="1" applyBorder="1" applyAlignment="1"/>
    <xf numFmtId="0" fontId="12" fillId="0" borderId="1" xfId="0" applyFont="1" applyFill="1" applyBorder="1" applyAlignment="1"/>
    <xf numFmtId="49" fontId="2" fillId="0" borderId="6" xfId="1" applyNumberFormat="1" applyFont="1" applyFill="1" applyBorder="1" applyAlignment="1">
      <alignment horizontal="left"/>
    </xf>
    <xf numFmtId="3" fontId="11" fillId="0" borderId="13" xfId="0" applyNumberFormat="1" applyFont="1" applyFill="1" applyBorder="1"/>
    <xf numFmtId="3" fontId="11" fillId="0" borderId="24" xfId="0" applyNumberFormat="1" applyFont="1" applyFill="1" applyBorder="1"/>
    <xf numFmtId="3" fontId="11" fillId="0" borderId="13" xfId="0" applyNumberFormat="1" applyFont="1" applyFill="1" applyBorder="1" applyAlignment="1"/>
    <xf numFmtId="3" fontId="11" fillId="0" borderId="6" xfId="0" applyNumberFormat="1" applyFont="1" applyFill="1" applyBorder="1"/>
    <xf numFmtId="49" fontId="2" fillId="0" borderId="22" xfId="1" applyNumberFormat="1" applyFont="1" applyFill="1" applyBorder="1" applyAlignment="1">
      <alignment horizontal="left"/>
    </xf>
    <xf numFmtId="3" fontId="11" fillId="0" borderId="35" xfId="0" applyNumberFormat="1" applyFont="1" applyFill="1" applyBorder="1"/>
    <xf numFmtId="3" fontId="11" fillId="0" borderId="36" xfId="0" applyNumberFormat="1" applyFont="1" applyFill="1" applyBorder="1"/>
    <xf numFmtId="3" fontId="11" fillId="0" borderId="35" xfId="0" applyNumberFormat="1" applyFont="1" applyFill="1" applyBorder="1" applyAlignment="1"/>
    <xf numFmtId="3" fontId="11" fillId="0" borderId="22" xfId="0" applyNumberFormat="1" applyFont="1" applyFill="1" applyBorder="1"/>
    <xf numFmtId="3" fontId="7" fillId="0" borderId="12" xfId="0" applyNumberFormat="1" applyFont="1" applyFill="1" applyBorder="1"/>
    <xf numFmtId="3" fontId="7" fillId="0" borderId="12" xfId="0" applyNumberFormat="1" applyFont="1" applyFill="1" applyBorder="1" applyAlignment="1"/>
    <xf numFmtId="164" fontId="7" fillId="0" borderId="12" xfId="1" applyNumberFormat="1" applyFont="1" applyFill="1" applyBorder="1" applyAlignment="1"/>
    <xf numFmtId="164" fontId="7" fillId="0" borderId="12" xfId="0" applyNumberFormat="1" applyFont="1" applyFill="1" applyBorder="1"/>
    <xf numFmtId="165" fontId="7" fillId="0" borderId="12" xfId="0" applyNumberFormat="1" applyFont="1" applyFill="1" applyBorder="1" applyAlignment="1"/>
    <xf numFmtId="3" fontId="11" fillId="0" borderId="6" xfId="0" applyNumberFormat="1" applyFont="1" applyFill="1" applyBorder="1" applyAlignment="1"/>
    <xf numFmtId="3" fontId="2" fillId="0" borderId="35" xfId="0" applyNumberFormat="1" applyFont="1" applyFill="1" applyBorder="1"/>
    <xf numFmtId="3" fontId="11" fillId="0" borderId="22" xfId="0" applyNumberFormat="1" applyFont="1" applyFill="1" applyBorder="1" applyAlignment="1"/>
    <xf numFmtId="3" fontId="7" fillId="0" borderId="0" xfId="0" applyNumberFormat="1" applyFont="1" applyFill="1"/>
    <xf numFmtId="49" fontId="3" fillId="0" borderId="3" xfId="1" applyNumberFormat="1" applyFont="1" applyFill="1" applyBorder="1" applyAlignment="1">
      <alignment wrapText="1"/>
    </xf>
    <xf numFmtId="164" fontId="3" fillId="0" borderId="18" xfId="0" applyNumberFormat="1" applyFont="1" applyFill="1" applyBorder="1"/>
    <xf numFmtId="0" fontId="3" fillId="0" borderId="29" xfId="0" applyFont="1" applyFill="1" applyBorder="1"/>
    <xf numFmtId="3" fontId="3" fillId="0" borderId="4" xfId="1" applyNumberFormat="1" applyFont="1" applyFill="1" applyBorder="1" applyAlignment="1">
      <alignment horizontal="center" wrapText="1"/>
    </xf>
    <xf numFmtId="0" fontId="2" fillId="0" borderId="10" xfId="0" applyFont="1" applyFill="1" applyBorder="1"/>
    <xf numFmtId="3" fontId="3" fillId="0" borderId="0" xfId="0" applyNumberFormat="1" applyFont="1" applyFill="1"/>
    <xf numFmtId="3" fontId="3" fillId="0" borderId="12" xfId="0" applyNumberFormat="1" applyFont="1" applyFill="1" applyBorder="1" applyAlignment="1">
      <alignment horizontal="right"/>
    </xf>
    <xf numFmtId="49" fontId="3" fillId="0" borderId="0" xfId="1" applyNumberFormat="1" applyFont="1" applyFill="1" applyBorder="1" applyAlignment="1">
      <alignment horizontal="left" wrapText="1"/>
    </xf>
    <xf numFmtId="0" fontId="6" fillId="0" borderId="0" xfId="0" applyFont="1" applyFill="1"/>
    <xf numFmtId="0" fontId="3" fillId="0" borderId="7" xfId="0" applyFont="1" applyFill="1" applyBorder="1" applyAlignment="1">
      <alignment horizontal="center" vertical="center" wrapText="1"/>
    </xf>
    <xf numFmtId="0" fontId="2" fillId="0" borderId="3" xfId="0" applyFont="1" applyBorder="1" applyAlignment="1">
      <alignment horizontal="left" wrapText="1"/>
    </xf>
    <xf numFmtId="0" fontId="3" fillId="0" borderId="0" xfId="0" applyFont="1" applyAlignment="1">
      <alignment wrapText="1"/>
    </xf>
    <xf numFmtId="0" fontId="3" fillId="0" borderId="11" xfId="0" applyFont="1" applyFill="1" applyBorder="1" applyAlignment="1">
      <alignment horizontal="center" vertical="center" wrapText="1"/>
    </xf>
    <xf numFmtId="0" fontId="2" fillId="0" borderId="4" xfId="0" applyFont="1" applyFill="1" applyBorder="1" applyAlignment="1">
      <alignment horizontal="left" wrapText="1"/>
    </xf>
    <xf numFmtId="0" fontId="2" fillId="0" borderId="1" xfId="0" applyFont="1" applyBorder="1" applyAlignment="1">
      <alignment horizontal="left" wrapText="1"/>
    </xf>
    <xf numFmtId="3" fontId="3" fillId="0" borderId="24" xfId="0" applyNumberFormat="1" applyFont="1" applyBorder="1"/>
    <xf numFmtId="3" fontId="3" fillId="0" borderId="8" xfId="0" applyNumberFormat="1" applyFont="1" applyBorder="1"/>
    <xf numFmtId="3" fontId="3" fillId="0" borderId="25" xfId="0" applyNumberFormat="1" applyFont="1" applyBorder="1"/>
    <xf numFmtId="0" fontId="3" fillId="0" borderId="6"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31" xfId="0" applyFont="1" applyBorder="1" applyAlignment="1">
      <alignment horizontal="left"/>
    </xf>
    <xf numFmtId="9" fontId="3" fillId="0" borderId="0" xfId="2" applyFont="1" applyBorder="1"/>
    <xf numFmtId="0" fontId="2" fillId="0" borderId="0" xfId="0" applyFont="1" applyFill="1" applyBorder="1"/>
    <xf numFmtId="0" fontId="2" fillId="0" borderId="0" xfId="0" applyNumberFormat="1" applyFont="1" applyFill="1" applyBorder="1" applyAlignment="1">
      <alignment horizontal="center"/>
    </xf>
    <xf numFmtId="0" fontId="3" fillId="0" borderId="6" xfId="0" applyNumberFormat="1" applyFont="1" applyFill="1" applyBorder="1" applyAlignment="1">
      <alignment horizontal="center" vertical="center"/>
    </xf>
    <xf numFmtId="0" fontId="3" fillId="0" borderId="6"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3" fillId="0" borderId="13" xfId="0" applyFont="1" applyFill="1" applyBorder="1" applyAlignment="1">
      <alignment horizontal="left" wrapText="1"/>
    </xf>
    <xf numFmtId="164" fontId="3" fillId="0" borderId="0" xfId="0" applyNumberFormat="1" applyFont="1" applyFill="1" applyBorder="1" applyAlignment="1">
      <alignment horizontal="center"/>
    </xf>
    <xf numFmtId="0" fontId="3" fillId="0" borderId="12" xfId="0" applyFont="1" applyFill="1" applyBorder="1" applyAlignment="1">
      <alignment horizontal="left" wrapText="1"/>
    </xf>
    <xf numFmtId="0" fontId="3" fillId="0" borderId="12" xfId="0" quotePrefix="1" applyFont="1" applyFill="1" applyBorder="1" applyAlignment="1">
      <alignment horizontal="left" wrapText="1" indent="1"/>
    </xf>
    <xf numFmtId="0" fontId="3" fillId="0" borderId="12" xfId="0" quotePrefix="1" applyFont="1" applyFill="1" applyBorder="1" applyAlignment="1">
      <alignment horizontal="left" wrapText="1"/>
    </xf>
    <xf numFmtId="0" fontId="2" fillId="0" borderId="23" xfId="0" applyFont="1" applyFill="1" applyBorder="1" applyAlignment="1">
      <alignment horizontal="left" wrapText="1"/>
    </xf>
    <xf numFmtId="164" fontId="2" fillId="0" borderId="0" xfId="0" applyNumberFormat="1" applyFont="1" applyFill="1" applyBorder="1" applyAlignment="1">
      <alignment horizontal="center"/>
    </xf>
    <xf numFmtId="3" fontId="3" fillId="0" borderId="6" xfId="0" applyNumberFormat="1" applyFont="1" applyFill="1" applyBorder="1" applyAlignment="1">
      <alignment horizontal="right"/>
    </xf>
    <xf numFmtId="3" fontId="3" fillId="0" borderId="13" xfId="0" applyNumberFormat="1" applyFont="1" applyFill="1" applyBorder="1" applyAlignment="1">
      <alignment horizontal="right"/>
    </xf>
    <xf numFmtId="3" fontId="2" fillId="0" borderId="23" xfId="0" applyNumberFormat="1" applyFont="1" applyFill="1" applyBorder="1" applyAlignment="1">
      <alignment horizontal="right"/>
    </xf>
    <xf numFmtId="3" fontId="2" fillId="0" borderId="4" xfId="0" applyNumberFormat="1" applyFont="1" applyFill="1" applyBorder="1" applyAlignment="1">
      <alignment horizontal="right"/>
    </xf>
    <xf numFmtId="0" fontId="3" fillId="0" borderId="13" xfId="0" applyNumberFormat="1" applyFont="1" applyFill="1" applyBorder="1" applyAlignment="1">
      <alignment horizontal="center" vertical="center"/>
    </xf>
    <xf numFmtId="0" fontId="3" fillId="0" borderId="0" xfId="0" applyFont="1" applyAlignment="1">
      <alignment wrapText="1"/>
    </xf>
    <xf numFmtId="0" fontId="3" fillId="0" borderId="11" xfId="0" applyFont="1" applyFill="1" applyBorder="1" applyAlignment="1">
      <alignment horizontal="center"/>
    </xf>
    <xf numFmtId="0" fontId="3" fillId="0" borderId="1" xfId="0" applyFont="1" applyFill="1" applyBorder="1" applyAlignment="1">
      <alignment horizontal="center"/>
    </xf>
    <xf numFmtId="0" fontId="3" fillId="0" borderId="10" xfId="0" applyFont="1" applyFill="1" applyBorder="1" applyAlignment="1">
      <alignment horizontal="center"/>
    </xf>
    <xf numFmtId="9" fontId="2" fillId="0" borderId="25" xfId="2" applyFont="1" applyFill="1" applyBorder="1" applyAlignment="1">
      <alignment horizontal="right"/>
    </xf>
    <xf numFmtId="9" fontId="3" fillId="0" borderId="6" xfId="2" applyFont="1" applyFill="1" applyBorder="1" applyAlignment="1">
      <alignment horizontal="right"/>
    </xf>
    <xf numFmtId="9" fontId="3" fillId="0" borderId="0" xfId="2" applyFont="1" applyFill="1" applyBorder="1" applyAlignment="1">
      <alignment horizontal="right"/>
    </xf>
    <xf numFmtId="165" fontId="3" fillId="0" borderId="9" xfId="0" applyNumberFormat="1" applyFont="1" applyFill="1" applyBorder="1" applyAlignment="1">
      <alignment horizontal="right"/>
    </xf>
    <xf numFmtId="165" fontId="3" fillId="0" borderId="14" xfId="0" applyNumberFormat="1" applyFont="1" applyFill="1" applyBorder="1" applyAlignment="1">
      <alignment horizontal="right"/>
    </xf>
    <xf numFmtId="165" fontId="2" fillId="0" borderId="15" xfId="0" applyNumberFormat="1" applyFont="1" applyFill="1" applyBorder="1" applyAlignment="1">
      <alignment horizontal="right"/>
    </xf>
    <xf numFmtId="164" fontId="3" fillId="0" borderId="0" xfId="0" applyNumberFormat="1" applyFont="1" applyBorder="1" applyAlignment="1">
      <alignment horizontal="right"/>
    </xf>
    <xf numFmtId="0" fontId="3" fillId="0" borderId="0" xfId="0" applyFont="1" applyFill="1" applyBorder="1" applyAlignment="1">
      <alignment horizontal="right"/>
    </xf>
    <xf numFmtId="0" fontId="3" fillId="2" borderId="0" xfId="0" applyFont="1" applyFill="1" applyBorder="1"/>
    <xf numFmtId="9" fontId="3" fillId="0" borderId="0" xfId="2" applyFont="1"/>
    <xf numFmtId="0" fontId="3" fillId="0" borderId="14" xfId="0" applyFont="1" applyFill="1" applyBorder="1"/>
    <xf numFmtId="0" fontId="3" fillId="0" borderId="10" xfId="0" applyFont="1" applyFill="1" applyBorder="1" applyAlignment="1">
      <alignment horizontal="center" wrapText="1"/>
    </xf>
    <xf numFmtId="0" fontId="2" fillId="0" borderId="7" xfId="0" applyFont="1" applyFill="1" applyBorder="1"/>
    <xf numFmtId="0" fontId="0" fillId="0" borderId="7" xfId="0" applyBorder="1"/>
    <xf numFmtId="0" fontId="0" fillId="0" borderId="14" xfId="0" applyNumberFormat="1" applyBorder="1"/>
    <xf numFmtId="0" fontId="0" fillId="0" borderId="15" xfId="0" applyNumberFormat="1" applyBorder="1"/>
    <xf numFmtId="165" fontId="3" fillId="0" borderId="24" xfId="0" applyNumberFormat="1" applyFont="1" applyFill="1" applyBorder="1"/>
    <xf numFmtId="165" fontId="3" fillId="0" borderId="8" xfId="0" applyNumberFormat="1" applyFont="1" applyFill="1" applyBorder="1"/>
    <xf numFmtId="165" fontId="3" fillId="0" borderId="25" xfId="0" applyNumberFormat="1" applyFont="1" applyFill="1" applyBorder="1"/>
    <xf numFmtId="165" fontId="2" fillId="0" borderId="17" xfId="0" applyNumberFormat="1" applyFont="1" applyFill="1" applyBorder="1"/>
    <xf numFmtId="165" fontId="2" fillId="0" borderId="4" xfId="0" applyNumberFormat="1" applyFont="1" applyFill="1" applyBorder="1"/>
    <xf numFmtId="165" fontId="2" fillId="0" borderId="13" xfId="0" applyNumberFormat="1" applyFont="1" applyFill="1" applyBorder="1"/>
    <xf numFmtId="165" fontId="2" fillId="0" borderId="16" xfId="0" applyNumberFormat="1" applyFont="1" applyFill="1" applyBorder="1"/>
    <xf numFmtId="165" fontId="2" fillId="0" borderId="20" xfId="0" applyNumberFormat="1" applyFont="1" applyFill="1" applyBorder="1"/>
    <xf numFmtId="9" fontId="2" fillId="0" borderId="3" xfId="2" applyFont="1" applyFill="1" applyBorder="1"/>
    <xf numFmtId="9" fontId="3" fillId="0" borderId="0" xfId="2" applyFont="1" applyFill="1" applyBorder="1"/>
    <xf numFmtId="9" fontId="3" fillId="0" borderId="0" xfId="2" applyFont="1" applyFill="1"/>
    <xf numFmtId="9" fontId="2" fillId="0" borderId="0" xfId="2" applyFont="1" applyFill="1" applyBorder="1"/>
    <xf numFmtId="1" fontId="3" fillId="0" borderId="7" xfId="0" applyNumberFormat="1" applyFont="1" applyFill="1" applyBorder="1"/>
    <xf numFmtId="1" fontId="3" fillId="0" borderId="11" xfId="0" applyNumberFormat="1" applyFont="1" applyFill="1" applyBorder="1" applyAlignment="1">
      <alignment horizontal="center"/>
    </xf>
    <xf numFmtId="1" fontId="3" fillId="0" borderId="1" xfId="0" applyNumberFormat="1" applyFont="1" applyFill="1" applyBorder="1" applyAlignment="1">
      <alignment horizontal="center"/>
    </xf>
    <xf numFmtId="1" fontId="3" fillId="0" borderId="10" xfId="0" applyNumberFormat="1" applyFont="1" applyFill="1" applyBorder="1" applyAlignment="1">
      <alignment horizontal="center"/>
    </xf>
    <xf numFmtId="1" fontId="3" fillId="0" borderId="0" xfId="0" applyNumberFormat="1" applyFont="1"/>
    <xf numFmtId="9" fontId="3" fillId="0" borderId="24" xfId="2" applyFont="1" applyFill="1" applyBorder="1" applyAlignment="1">
      <alignment horizontal="right"/>
    </xf>
    <xf numFmtId="9" fontId="3" fillId="0" borderId="8" xfId="2" applyFont="1" applyFill="1" applyBorder="1" applyAlignment="1">
      <alignment horizontal="right"/>
    </xf>
    <xf numFmtId="3" fontId="3" fillId="0" borderId="13" xfId="0" applyNumberFormat="1" applyFont="1" applyBorder="1"/>
    <xf numFmtId="3" fontId="3" fillId="0" borderId="12" xfId="0" applyNumberFormat="1" applyFont="1" applyBorder="1"/>
    <xf numFmtId="3" fontId="3" fillId="0" borderId="23" xfId="0" applyNumberFormat="1" applyFont="1" applyBorder="1"/>
    <xf numFmtId="0" fontId="2" fillId="0" borderId="6" xfId="0" applyFont="1" applyBorder="1" applyAlignment="1">
      <alignment horizontal="center" vertical="center"/>
    </xf>
    <xf numFmtId="164" fontId="7" fillId="0" borderId="8" xfId="0" applyNumberFormat="1" applyFont="1" applyFill="1" applyBorder="1" applyAlignment="1">
      <alignment horizontal="right"/>
    </xf>
    <xf numFmtId="165" fontId="7" fillId="0" borderId="4" xfId="0" applyNumberFormat="1" applyFont="1" applyFill="1" applyBorder="1" applyAlignment="1">
      <alignment horizontal="right"/>
    </xf>
    <xf numFmtId="165" fontId="7" fillId="0" borderId="25" xfId="0" applyNumberFormat="1" applyFont="1" applyFill="1" applyBorder="1" applyAlignment="1">
      <alignment horizontal="right"/>
    </xf>
    <xf numFmtId="165" fontId="7" fillId="0" borderId="3" xfId="0" applyNumberFormat="1" applyFont="1" applyFill="1" applyBorder="1" applyAlignment="1">
      <alignment horizontal="right"/>
    </xf>
    <xf numFmtId="0" fontId="2" fillId="0" borderId="0" xfId="1" applyFont="1" applyFill="1" applyBorder="1" applyAlignment="1">
      <alignment horizontal="center"/>
    </xf>
    <xf numFmtId="0" fontId="0" fillId="0" borderId="0" xfId="0" applyAlignment="1"/>
    <xf numFmtId="0" fontId="3" fillId="0" borderId="0" xfId="0" applyFont="1" applyAlignment="1">
      <alignment wrapText="1"/>
    </xf>
    <xf numFmtId="0" fontId="3" fillId="0" borderId="3" xfId="0" applyFont="1" applyFill="1" applyBorder="1" applyAlignment="1">
      <alignment wrapText="1"/>
    </xf>
    <xf numFmtId="0" fontId="3" fillId="0" borderId="3" xfId="0" applyFont="1" applyFill="1" applyBorder="1"/>
    <xf numFmtId="3" fontId="2" fillId="0" borderId="28" xfId="1" applyNumberFormat="1" applyFont="1" applyFill="1" applyBorder="1" applyAlignment="1">
      <alignment vertical="center" wrapText="1"/>
    </xf>
    <xf numFmtId="0" fontId="2" fillId="0" borderId="27" xfId="1" applyFont="1" applyFill="1" applyBorder="1" applyAlignment="1">
      <alignment horizontal="center" vertical="center" wrapText="1"/>
    </xf>
    <xf numFmtId="0" fontId="3" fillId="0" borderId="11" xfId="1" applyFont="1" applyFill="1" applyBorder="1" applyAlignment="1">
      <alignment horizontal="center" wrapText="1"/>
    </xf>
    <xf numFmtId="0" fontId="7" fillId="0" borderId="10" xfId="1" applyFont="1" applyFill="1" applyBorder="1" applyAlignment="1">
      <alignment horizontal="center" wrapText="1"/>
    </xf>
    <xf numFmtId="0" fontId="3" fillId="0" borderId="7" xfId="1" applyFont="1" applyFill="1" applyBorder="1" applyAlignment="1">
      <alignment horizontal="center" wrapText="1"/>
    </xf>
    <xf numFmtId="0" fontId="7" fillId="0" borderId="1" xfId="1" applyFont="1" applyFill="1" applyBorder="1" applyAlignment="1">
      <alignment horizontal="center" wrapText="1"/>
    </xf>
    <xf numFmtId="164" fontId="7" fillId="0" borderId="25" xfId="0" applyNumberFormat="1" applyFont="1" applyFill="1" applyBorder="1"/>
    <xf numFmtId="164" fontId="7" fillId="0" borderId="4" xfId="0" applyNumberFormat="1" applyFont="1" applyFill="1" applyBorder="1"/>
    <xf numFmtId="0" fontId="13" fillId="0" borderId="0" xfId="0" applyFont="1" applyFill="1"/>
    <xf numFmtId="165" fontId="7" fillId="0" borderId="26" xfId="0" applyNumberFormat="1" applyFont="1" applyFill="1" applyBorder="1" applyAlignment="1">
      <alignment horizontal="right"/>
    </xf>
    <xf numFmtId="0" fontId="3" fillId="0" borderId="0" xfId="0" applyFont="1" applyAlignment="1">
      <alignment vertical="center"/>
    </xf>
    <xf numFmtId="0" fontId="3" fillId="0" borderId="7" xfId="0" applyFont="1" applyBorder="1"/>
    <xf numFmtId="0" fontId="16" fillId="0" borderId="0" xfId="3"/>
    <xf numFmtId="0" fontId="16" fillId="0" borderId="0" xfId="3" quotePrefix="1"/>
    <xf numFmtId="0" fontId="16" fillId="0" borderId="0" xfId="3" applyAlignment="1">
      <alignment wrapText="1"/>
    </xf>
    <xf numFmtId="0" fontId="0" fillId="0" borderId="0" xfId="0" applyAlignment="1"/>
    <xf numFmtId="0" fontId="2" fillId="0" borderId="4" xfId="0" applyFont="1" applyBorder="1" applyAlignment="1">
      <alignment horizontal="left" wrapText="1"/>
    </xf>
    <xf numFmtId="0" fontId="0" fillId="0" borderId="4" xfId="0" applyBorder="1" applyAlignment="1">
      <alignment wrapText="1"/>
    </xf>
    <xf numFmtId="0" fontId="7" fillId="0" borderId="0" xfId="0" applyFont="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8" xfId="0" applyNumberFormat="1" applyFont="1" applyFill="1" applyBorder="1" applyAlignment="1">
      <alignment horizontal="center" wrapText="1"/>
    </xf>
    <xf numFmtId="0" fontId="3" fillId="0" borderId="25" xfId="0" applyFont="1" applyBorder="1" applyAlignment="1">
      <alignment horizontal="center"/>
    </xf>
    <xf numFmtId="0" fontId="3" fillId="0" borderId="13" xfId="0" applyNumberFormat="1" applyFont="1" applyFill="1" applyBorder="1" applyAlignment="1">
      <alignment horizontal="center" vertical="center"/>
    </xf>
    <xf numFmtId="0" fontId="3" fillId="0" borderId="23" xfId="0" applyFont="1" applyBorder="1" applyAlignment="1"/>
    <xf numFmtId="0" fontId="3" fillId="0" borderId="24" xfId="0" applyNumberFormat="1" applyFont="1" applyFill="1" applyBorder="1" applyAlignment="1">
      <alignment horizontal="center" wrapText="1"/>
    </xf>
    <xf numFmtId="0" fontId="3" fillId="0" borderId="25" xfId="0" applyFont="1" applyBorder="1" applyAlignment="1"/>
    <xf numFmtId="0" fontId="2" fillId="0" borderId="1"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9"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0" xfId="0" quotePrefix="1" applyFont="1" applyAlignment="1">
      <alignment horizontal="left" wrapText="1"/>
    </xf>
    <xf numFmtId="0" fontId="3" fillId="0" borderId="0" xfId="0" applyFont="1" applyAlignment="1">
      <alignment horizontal="left" wrapText="1"/>
    </xf>
    <xf numFmtId="0" fontId="7" fillId="0" borderId="0" xfId="0" applyFont="1" applyAlignment="1">
      <alignment wrapText="1"/>
    </xf>
    <xf numFmtId="0" fontId="7" fillId="0" borderId="0" xfId="0" applyFont="1" applyAlignment="1">
      <alignment horizontal="left" wrapText="1"/>
    </xf>
    <xf numFmtId="0" fontId="2" fillId="0" borderId="0" xfId="0" applyFont="1" applyBorder="1" applyAlignment="1">
      <alignment horizontal="justify" wrapText="1"/>
    </xf>
    <xf numFmtId="0" fontId="3" fillId="0" borderId="0" xfId="0" applyFont="1" applyAlignment="1">
      <alignment horizontal="justify" wrapText="1"/>
    </xf>
    <xf numFmtId="0" fontId="3" fillId="0" borderId="0" xfId="0" applyFont="1" applyAlignment="1">
      <alignment horizontal="left" vertical="center" wrapText="1"/>
    </xf>
    <xf numFmtId="0" fontId="2" fillId="0" borderId="0" xfId="0" applyFont="1" applyFill="1" applyAlignment="1">
      <alignment horizontal="left" wrapText="1"/>
    </xf>
    <xf numFmtId="0" fontId="7" fillId="0" borderId="30" xfId="0" applyFont="1" applyBorder="1" applyAlignment="1">
      <alignment wrapText="1"/>
    </xf>
    <xf numFmtId="0" fontId="3" fillId="0" borderId="30" xfId="0" applyFont="1" applyBorder="1" applyAlignment="1">
      <alignment wrapText="1"/>
    </xf>
    <xf numFmtId="0" fontId="3" fillId="0" borderId="0" xfId="0" applyFont="1" applyBorder="1" applyAlignment="1">
      <alignment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23" xfId="0" applyFont="1" applyBorder="1" applyAlignment="1">
      <alignment horizontal="left" vertical="center" wrapText="1"/>
    </xf>
    <xf numFmtId="0" fontId="3" fillId="0" borderId="3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30" xfId="0" applyFont="1" applyBorder="1" applyAlignment="1">
      <alignment horizontal="left" vertical="center" wrapText="1"/>
    </xf>
    <xf numFmtId="0" fontId="2" fillId="0" borderId="0" xfId="0" applyFont="1" applyAlignment="1">
      <alignment wrapText="1"/>
    </xf>
    <xf numFmtId="0" fontId="3" fillId="0" borderId="0" xfId="0" applyFont="1" applyAlignment="1">
      <alignment wrapText="1"/>
    </xf>
    <xf numFmtId="0" fontId="7" fillId="0" borderId="0" xfId="0" applyFont="1" applyAlignment="1">
      <alignment horizontal="left" vertical="center" wrapText="1"/>
    </xf>
    <xf numFmtId="0" fontId="3" fillId="0" borderId="11" xfId="0" applyFont="1" applyFill="1" applyBorder="1" applyAlignment="1">
      <alignment horizontal="center"/>
    </xf>
    <xf numFmtId="0" fontId="3" fillId="0" borderId="1" xfId="0" applyFont="1" applyFill="1" applyBorder="1" applyAlignment="1">
      <alignment horizontal="center"/>
    </xf>
    <xf numFmtId="0" fontId="3" fillId="0" borderId="10" xfId="0" applyFont="1" applyFill="1" applyBorder="1" applyAlignment="1">
      <alignment horizontal="center"/>
    </xf>
    <xf numFmtId="0" fontId="7" fillId="0" borderId="0" xfId="0" applyFont="1" applyFill="1" applyBorder="1" applyAlignment="1">
      <alignment horizontal="left" wrapText="1"/>
    </xf>
    <xf numFmtId="0" fontId="2" fillId="0" borderId="0" xfId="0" applyFont="1" applyFill="1" applyAlignment="1">
      <alignment wrapText="1"/>
    </xf>
    <xf numFmtId="0" fontId="3" fillId="0" borderId="0" xfId="0" applyFont="1" applyFill="1" applyAlignment="1">
      <alignment wrapText="1"/>
    </xf>
    <xf numFmtId="3" fontId="2" fillId="0" borderId="27" xfId="1" applyNumberFormat="1" applyFont="1" applyFill="1" applyBorder="1" applyAlignment="1">
      <alignment horizontal="center" vertical="center" wrapText="1"/>
    </xf>
    <xf numFmtId="3" fontId="2" fillId="0" borderId="29" xfId="1" applyNumberFormat="1" applyFont="1" applyFill="1" applyBorder="1" applyAlignment="1">
      <alignment horizontal="center" vertical="center" wrapText="1"/>
    </xf>
    <xf numFmtId="0" fontId="0" fillId="0" borderId="2" xfId="0" applyBorder="1" applyAlignment="1">
      <alignment vertical="center" wrapText="1"/>
    </xf>
    <xf numFmtId="165" fontId="3" fillId="0" borderId="9" xfId="1" applyNumberFormat="1" applyFont="1" applyFill="1" applyBorder="1" applyAlignment="1">
      <alignment horizontal="center" vertical="center" wrapText="1"/>
    </xf>
    <xf numFmtId="165" fontId="3" fillId="0" borderId="15" xfId="1" applyNumberFormat="1" applyFont="1" applyFill="1" applyBorder="1" applyAlignment="1">
      <alignment horizontal="center" vertical="center" wrapText="1"/>
    </xf>
    <xf numFmtId="0" fontId="7" fillId="0" borderId="0"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3" fontId="3" fillId="0" borderId="27" xfId="1" applyNumberFormat="1" applyFont="1" applyFill="1" applyBorder="1" applyAlignment="1">
      <alignment horizontal="center" wrapText="1"/>
    </xf>
    <xf numFmtId="3" fontId="3" fillId="0" borderId="2" xfId="1" applyNumberFormat="1" applyFont="1" applyFill="1" applyBorder="1" applyAlignment="1">
      <alignment horizontal="center" wrapText="1"/>
    </xf>
    <xf numFmtId="3" fontId="3" fillId="0" borderId="29" xfId="1" applyNumberFormat="1" applyFont="1" applyFill="1" applyBorder="1" applyAlignment="1">
      <alignment horizontal="center" wrapText="1"/>
    </xf>
  </cellXfs>
  <cellStyles count="4">
    <cellStyle name="Lien hypertexte" xfId="3" builtinId="8"/>
    <cellStyle name="Normal" xfId="0" builtinId="0"/>
    <cellStyle name="Normal_Rapport annuel 2003 22  3 2005 11 26  7" xfId="1"/>
    <cellStyle name="Pourcentag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054864109728221E-2"/>
          <c:y val="5.5128205128205127E-2"/>
          <c:w val="0.63520480907628485"/>
          <c:h val="0.7191273975368464"/>
        </c:manualLayout>
      </c:layout>
      <c:lineChart>
        <c:grouping val="standard"/>
        <c:varyColors val="0"/>
        <c:ser>
          <c:idx val="0"/>
          <c:order val="0"/>
          <c:tx>
            <c:strRef>
              <c:f>'F 4.1-5  Source'!$C$2</c:f>
              <c:strCache>
                <c:ptCount val="1"/>
                <c:pt idx="0">
                  <c:v>Internes</c:v>
                </c:pt>
              </c:strCache>
            </c:strRef>
          </c:tx>
          <c:spPr>
            <a:ln w="25400">
              <a:solidFill>
                <a:srgbClr val="9999FF"/>
              </a:solidFill>
              <a:prstDash val="solid"/>
            </a:ln>
          </c:spPr>
          <c:marker>
            <c:symbol val="diamond"/>
            <c:size val="5"/>
            <c:spPr>
              <a:noFill/>
              <a:ln>
                <a:noFill/>
                <a:prstDash val="solid"/>
              </a:ln>
            </c:spPr>
          </c:marker>
          <c:cat>
            <c:strRef>
              <c:f>'F 4.1-5  Source'!$A$3:$B$26</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2008(1)</c:v>
                </c:pt>
                <c:pt idx="13">
                  <c:v>2009(1)</c:v>
                </c:pt>
                <c:pt idx="14">
                  <c:v>2010</c:v>
                </c:pt>
                <c:pt idx="15">
                  <c:v>2011(1)</c:v>
                </c:pt>
                <c:pt idx="16">
                  <c:v>2012(1)</c:v>
                </c:pt>
                <c:pt idx="17">
                  <c:v>2013(1)</c:v>
                </c:pt>
                <c:pt idx="18">
                  <c:v>2014(1)</c:v>
                </c:pt>
                <c:pt idx="19">
                  <c:v>2015(1)</c:v>
                </c:pt>
                <c:pt idx="20">
                  <c:v>2016(1)</c:v>
                </c:pt>
                <c:pt idx="21">
                  <c:v>2017</c:v>
                </c:pt>
                <c:pt idx="22">
                  <c:v>2018</c:v>
                </c:pt>
                <c:pt idx="23">
                  <c:v>2019</c:v>
                </c:pt>
              </c:strCache>
            </c:strRef>
          </c:cat>
          <c:val>
            <c:numRef>
              <c:f>'F 4.1-5  Source'!$C$3:$C$26</c:f>
              <c:numCache>
                <c:formatCode>0.0</c:formatCode>
                <c:ptCount val="24"/>
                <c:pt idx="0">
                  <c:v>6.6</c:v>
                </c:pt>
                <c:pt idx="1">
                  <c:v>6</c:v>
                </c:pt>
                <c:pt idx="2">
                  <c:v>6.4</c:v>
                </c:pt>
                <c:pt idx="3">
                  <c:v>6.4</c:v>
                </c:pt>
                <c:pt idx="4">
                  <c:v>6.1</c:v>
                </c:pt>
                <c:pt idx="5">
                  <c:v>7</c:v>
                </c:pt>
                <c:pt idx="6">
                  <c:v>6</c:v>
                </c:pt>
                <c:pt idx="7">
                  <c:v>7.2</c:v>
                </c:pt>
                <c:pt idx="8">
                  <c:v>7.8</c:v>
                </c:pt>
                <c:pt idx="9">
                  <c:v>8.5</c:v>
                </c:pt>
                <c:pt idx="10">
                  <c:v>9.1</c:v>
                </c:pt>
                <c:pt idx="11">
                  <c:v>8.9</c:v>
                </c:pt>
                <c:pt idx="12" formatCode="General">
                  <c:v>8.9</c:v>
                </c:pt>
                <c:pt idx="13" formatCode="General">
                  <c:v>9.6999999999999993</c:v>
                </c:pt>
                <c:pt idx="14" formatCode="General">
                  <c:v>11.5</c:v>
                </c:pt>
                <c:pt idx="15" formatCode="General">
                  <c:v>11.6</c:v>
                </c:pt>
                <c:pt idx="16" formatCode="General">
                  <c:v>11.7</c:v>
                </c:pt>
                <c:pt idx="17" formatCode="General">
                  <c:v>12.3</c:v>
                </c:pt>
                <c:pt idx="18" formatCode="General">
                  <c:v>11</c:v>
                </c:pt>
                <c:pt idx="19">
                  <c:v>10.401222854733291</c:v>
                </c:pt>
                <c:pt idx="20">
                  <c:v>9.3000000000000007</c:v>
                </c:pt>
                <c:pt idx="21">
                  <c:v>8.8764220172465702</c:v>
                </c:pt>
                <c:pt idx="22">
                  <c:v>8.1321338208118963</c:v>
                </c:pt>
                <c:pt idx="23">
                  <c:v>7.9</c:v>
                </c:pt>
              </c:numCache>
            </c:numRef>
          </c:val>
          <c:smooth val="0"/>
          <c:extLst xmlns:c16r2="http://schemas.microsoft.com/office/drawing/2015/06/chart">
            <c:ext xmlns:c16="http://schemas.microsoft.com/office/drawing/2014/chart" uri="{C3380CC4-5D6E-409C-BE32-E72D297353CC}">
              <c16:uniqueId val="{00000000-F975-4B0A-93BD-71911AF2460A}"/>
            </c:ext>
          </c:extLst>
        </c:ser>
        <c:ser>
          <c:idx val="1"/>
          <c:order val="1"/>
          <c:tx>
            <c:strRef>
              <c:f>'F 4.1-5  Source'!$D$2</c:f>
              <c:strCache>
                <c:ptCount val="1"/>
                <c:pt idx="0">
                  <c:v>Examens professionnel </c:v>
                </c:pt>
              </c:strCache>
            </c:strRef>
          </c:tx>
          <c:spPr>
            <a:ln w="25400">
              <a:solidFill>
                <a:srgbClr val="C00000"/>
              </a:solidFill>
              <a:prstDash val="solid"/>
            </a:ln>
          </c:spPr>
          <c:marker>
            <c:symbol val="none"/>
          </c:marker>
          <c:cat>
            <c:strRef>
              <c:f>'F 4.1-5  Source'!$A$3:$B$26</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2008(1)</c:v>
                </c:pt>
                <c:pt idx="13">
                  <c:v>2009(1)</c:v>
                </c:pt>
                <c:pt idx="14">
                  <c:v>2010</c:v>
                </c:pt>
                <c:pt idx="15">
                  <c:v>2011(1)</c:v>
                </c:pt>
                <c:pt idx="16">
                  <c:v>2012(1)</c:v>
                </c:pt>
                <c:pt idx="17">
                  <c:v>2013(1)</c:v>
                </c:pt>
                <c:pt idx="18">
                  <c:v>2014(1)</c:v>
                </c:pt>
                <c:pt idx="19">
                  <c:v>2015(1)</c:v>
                </c:pt>
                <c:pt idx="20">
                  <c:v>2016(1)</c:v>
                </c:pt>
                <c:pt idx="21">
                  <c:v>2017</c:v>
                </c:pt>
                <c:pt idx="22">
                  <c:v>2018</c:v>
                </c:pt>
                <c:pt idx="23">
                  <c:v>2019</c:v>
                </c:pt>
              </c:strCache>
            </c:strRef>
          </c:cat>
          <c:val>
            <c:numRef>
              <c:f>'F 4.1-5  Source'!$D$3:$D$26</c:f>
              <c:numCache>
                <c:formatCode>0.0</c:formatCode>
                <c:ptCount val="24"/>
                <c:pt idx="0">
                  <c:v>7.5</c:v>
                </c:pt>
                <c:pt idx="1">
                  <c:v>7.2</c:v>
                </c:pt>
                <c:pt idx="2">
                  <c:v>7.5</c:v>
                </c:pt>
                <c:pt idx="3">
                  <c:v>7.4</c:v>
                </c:pt>
                <c:pt idx="4">
                  <c:v>7.3</c:v>
                </c:pt>
                <c:pt idx="5">
                  <c:v>5.9</c:v>
                </c:pt>
                <c:pt idx="6">
                  <c:v>7</c:v>
                </c:pt>
                <c:pt idx="7">
                  <c:v>6.5</c:v>
                </c:pt>
                <c:pt idx="8">
                  <c:v>6</c:v>
                </c:pt>
                <c:pt idx="9">
                  <c:v>7</c:v>
                </c:pt>
                <c:pt idx="10">
                  <c:v>7.9</c:v>
                </c:pt>
                <c:pt idx="11">
                  <c:v>6.5</c:v>
                </c:pt>
                <c:pt idx="12" formatCode="General">
                  <c:v>5.3</c:v>
                </c:pt>
                <c:pt idx="13" formatCode="General">
                  <c:v>6.1</c:v>
                </c:pt>
                <c:pt idx="14" formatCode="General">
                  <c:v>6.3</c:v>
                </c:pt>
                <c:pt idx="15" formatCode="General">
                  <c:v>6.6</c:v>
                </c:pt>
                <c:pt idx="16" formatCode="General">
                  <c:v>7.2</c:v>
                </c:pt>
                <c:pt idx="17" formatCode="General">
                  <c:v>7.6</c:v>
                </c:pt>
                <c:pt idx="18" formatCode="General">
                  <c:v>7.8</c:v>
                </c:pt>
                <c:pt idx="19">
                  <c:v>7.49609375</c:v>
                </c:pt>
                <c:pt idx="20">
                  <c:v>6.5</c:v>
                </c:pt>
                <c:pt idx="21">
                  <c:v>5.3935666982024602</c:v>
                </c:pt>
                <c:pt idx="22">
                  <c:v>5.4669650484897758</c:v>
                </c:pt>
                <c:pt idx="23">
                  <c:v>4.3</c:v>
                </c:pt>
              </c:numCache>
            </c:numRef>
          </c:val>
          <c:smooth val="0"/>
          <c:extLst xmlns:c16r2="http://schemas.microsoft.com/office/drawing/2015/06/chart">
            <c:ext xmlns:c16="http://schemas.microsoft.com/office/drawing/2014/chart" uri="{C3380CC4-5D6E-409C-BE32-E72D297353CC}">
              <c16:uniqueId val="{00000001-F975-4B0A-93BD-71911AF2460A}"/>
            </c:ext>
          </c:extLst>
        </c:ser>
        <c:ser>
          <c:idx val="2"/>
          <c:order val="2"/>
          <c:tx>
            <c:strRef>
              <c:f>'F 4.1-5  Source'!$E$2</c:f>
              <c:strCache>
                <c:ptCount val="1"/>
                <c:pt idx="0">
                  <c:v>Titularisation au titre de la loi n° 2001-2 du 3 janvier 2001 (dite loi Sapin)(2)</c:v>
                </c:pt>
              </c:strCache>
            </c:strRef>
          </c:tx>
          <c:spPr>
            <a:ln w="25400">
              <a:solidFill>
                <a:srgbClr val="FF6600"/>
              </a:solidFill>
              <a:prstDash val="solid"/>
            </a:ln>
          </c:spPr>
          <c:marker>
            <c:symbol val="none"/>
          </c:marker>
          <c:cat>
            <c:strRef>
              <c:f>'F 4.1-5  Source'!$A$3:$B$26</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2008(1)</c:v>
                </c:pt>
                <c:pt idx="13">
                  <c:v>2009(1)</c:v>
                </c:pt>
                <c:pt idx="14">
                  <c:v>2010</c:v>
                </c:pt>
                <c:pt idx="15">
                  <c:v>2011(1)</c:v>
                </c:pt>
                <c:pt idx="16">
                  <c:v>2012(1)</c:v>
                </c:pt>
                <c:pt idx="17">
                  <c:v>2013(1)</c:v>
                </c:pt>
                <c:pt idx="18">
                  <c:v>2014(1)</c:v>
                </c:pt>
                <c:pt idx="19">
                  <c:v>2015(1)</c:v>
                </c:pt>
                <c:pt idx="20">
                  <c:v>2016(1)</c:v>
                </c:pt>
                <c:pt idx="21">
                  <c:v>2017</c:v>
                </c:pt>
                <c:pt idx="22">
                  <c:v>2018</c:v>
                </c:pt>
                <c:pt idx="23">
                  <c:v>2019</c:v>
                </c:pt>
              </c:strCache>
            </c:strRef>
          </c:cat>
          <c:val>
            <c:numRef>
              <c:f>'F 4.1-5  Source'!$E$3:$E$26</c:f>
              <c:numCache>
                <c:formatCode>General</c:formatCode>
                <c:ptCount val="24"/>
                <c:pt idx="5">
                  <c:v>3.1</c:v>
                </c:pt>
                <c:pt idx="6">
                  <c:v>1.8</c:v>
                </c:pt>
                <c:pt idx="7">
                  <c:v>2.2999999999999998</c:v>
                </c:pt>
                <c:pt idx="8">
                  <c:v>3.2</c:v>
                </c:pt>
                <c:pt idx="9">
                  <c:v>3.3</c:v>
                </c:pt>
                <c:pt idx="10">
                  <c:v>4.5999999999999996</c:v>
                </c:pt>
              </c:numCache>
            </c:numRef>
          </c:val>
          <c:smooth val="0"/>
          <c:extLst xmlns:c16r2="http://schemas.microsoft.com/office/drawing/2015/06/chart">
            <c:ext xmlns:c16="http://schemas.microsoft.com/office/drawing/2014/chart" uri="{C3380CC4-5D6E-409C-BE32-E72D297353CC}">
              <c16:uniqueId val="{00000002-F975-4B0A-93BD-71911AF2460A}"/>
            </c:ext>
          </c:extLst>
        </c:ser>
        <c:ser>
          <c:idx val="3"/>
          <c:order val="3"/>
          <c:tx>
            <c:strRef>
              <c:f>'F 4.1-5  Source'!$F$2</c:f>
              <c:strCache>
                <c:ptCount val="1"/>
                <c:pt idx="0">
                  <c:v>Titularisation au titre de la loi n° 2012-347 du 12 mars 2012 (dite loi Sauvadet)</c:v>
                </c:pt>
              </c:strCache>
            </c:strRef>
          </c:tx>
          <c:marker>
            <c:symbol val="none"/>
          </c:marker>
          <c:cat>
            <c:strRef>
              <c:f>'F 4.1-5  Source'!$A$3:$B$26</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2008(1)</c:v>
                </c:pt>
                <c:pt idx="13">
                  <c:v>2009(1)</c:v>
                </c:pt>
                <c:pt idx="14">
                  <c:v>2010</c:v>
                </c:pt>
                <c:pt idx="15">
                  <c:v>2011(1)</c:v>
                </c:pt>
                <c:pt idx="16">
                  <c:v>2012(1)</c:v>
                </c:pt>
                <c:pt idx="17">
                  <c:v>2013(1)</c:v>
                </c:pt>
                <c:pt idx="18">
                  <c:v>2014(1)</c:v>
                </c:pt>
                <c:pt idx="19">
                  <c:v>2015(1)</c:v>
                </c:pt>
                <c:pt idx="20">
                  <c:v>2016(1)</c:v>
                </c:pt>
                <c:pt idx="21">
                  <c:v>2017</c:v>
                </c:pt>
                <c:pt idx="22">
                  <c:v>2018</c:v>
                </c:pt>
                <c:pt idx="23">
                  <c:v>2019</c:v>
                </c:pt>
              </c:strCache>
            </c:strRef>
          </c:cat>
          <c:val>
            <c:numRef>
              <c:f>'F 4.1-5  Source'!$F$3:$F$26</c:f>
              <c:numCache>
                <c:formatCode>General</c:formatCode>
                <c:ptCount val="24"/>
                <c:pt idx="17">
                  <c:v>2.2999999999999998</c:v>
                </c:pt>
                <c:pt idx="18">
                  <c:v>2.2000000000000002</c:v>
                </c:pt>
                <c:pt idx="19" formatCode="0.0">
                  <c:v>1.795793499043977</c:v>
                </c:pt>
                <c:pt idx="20" formatCode="0.0">
                  <c:v>2.2999999999999998</c:v>
                </c:pt>
                <c:pt idx="21" formatCode="0.0">
                  <c:v>1.97708082026538</c:v>
                </c:pt>
                <c:pt idx="22" formatCode="0.0">
                  <c:v>1.7414878609232762</c:v>
                </c:pt>
                <c:pt idx="23" formatCode="0.0">
                  <c:v>2.1</c:v>
                </c:pt>
              </c:numCache>
            </c:numRef>
          </c:val>
          <c:smooth val="0"/>
          <c:extLst xmlns:c16r2="http://schemas.microsoft.com/office/drawing/2015/06/chart">
            <c:ext xmlns:c16="http://schemas.microsoft.com/office/drawing/2014/chart" uri="{C3380CC4-5D6E-409C-BE32-E72D297353CC}">
              <c16:uniqueId val="{00000003-F975-4B0A-93BD-71911AF2460A}"/>
            </c:ext>
          </c:extLst>
        </c:ser>
        <c:ser>
          <c:idx val="4"/>
          <c:order val="4"/>
          <c:tx>
            <c:strRef>
              <c:f>'F 4.1-5  Source'!$G$2</c:f>
              <c:strCache>
                <c:ptCount val="1"/>
                <c:pt idx="0">
                  <c:v>Titularisation au titre de la loi n° 2012-347 du 12 mars 2012 (dite loi Sauvadet)</c:v>
                </c:pt>
              </c:strCache>
            </c:strRef>
          </c:tx>
          <c:marker>
            <c:symbol val="none"/>
          </c:marker>
          <c:cat>
            <c:strRef>
              <c:f>'F 4.1-5  Source'!$A$3:$B$26</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2008(1)</c:v>
                </c:pt>
                <c:pt idx="13">
                  <c:v>2009(1)</c:v>
                </c:pt>
                <c:pt idx="14">
                  <c:v>2010</c:v>
                </c:pt>
                <c:pt idx="15">
                  <c:v>2011(1)</c:v>
                </c:pt>
                <c:pt idx="16">
                  <c:v>2012(1)</c:v>
                </c:pt>
                <c:pt idx="17">
                  <c:v>2013(1)</c:v>
                </c:pt>
                <c:pt idx="18">
                  <c:v>2014(1)</c:v>
                </c:pt>
                <c:pt idx="19">
                  <c:v>2015(1)</c:v>
                </c:pt>
                <c:pt idx="20">
                  <c:v>2016(1)</c:v>
                </c:pt>
                <c:pt idx="21">
                  <c:v>2017</c:v>
                </c:pt>
                <c:pt idx="22">
                  <c:v>2018</c:v>
                </c:pt>
                <c:pt idx="23">
                  <c:v>2019</c:v>
                </c:pt>
              </c:strCache>
            </c:strRef>
          </c:cat>
          <c:val>
            <c:numRef>
              <c:f>'F 4.1-5  Source'!$G$3:$G$26</c:f>
              <c:numCache>
                <c:formatCode>General</c:formatCode>
                <c:ptCount val="24"/>
              </c:numCache>
            </c:numRef>
          </c:val>
          <c:smooth val="0"/>
          <c:extLst xmlns:c16r2="http://schemas.microsoft.com/office/drawing/2015/06/chart">
            <c:ext xmlns:c16="http://schemas.microsoft.com/office/drawing/2014/chart" uri="{C3380CC4-5D6E-409C-BE32-E72D297353CC}">
              <c16:uniqueId val="{00000000-8BA4-4119-883C-B95611DB8CB6}"/>
            </c:ext>
          </c:extLst>
        </c:ser>
        <c:dLbls>
          <c:showLegendKey val="0"/>
          <c:showVal val="0"/>
          <c:showCatName val="0"/>
          <c:showSerName val="0"/>
          <c:showPercent val="0"/>
          <c:showBubbleSize val="0"/>
        </c:dLbls>
        <c:marker val="1"/>
        <c:smooth val="0"/>
        <c:axId val="619693088"/>
        <c:axId val="614302464"/>
      </c:lineChart>
      <c:catAx>
        <c:axId val="619693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60000" vert="horz"/>
          <a:lstStyle/>
          <a:p>
            <a:pPr>
              <a:defRPr sz="900" b="0" i="0" u="none" strike="noStrike" baseline="0">
                <a:solidFill>
                  <a:srgbClr val="000000"/>
                </a:solidFill>
                <a:latin typeface="Arial"/>
                <a:ea typeface="Arial"/>
                <a:cs typeface="Arial"/>
              </a:defRPr>
            </a:pPr>
            <a:endParaRPr lang="fr-FR"/>
          </a:p>
        </c:txPr>
        <c:crossAx val="614302464"/>
        <c:crosses val="autoZero"/>
        <c:auto val="1"/>
        <c:lblAlgn val="ctr"/>
        <c:lblOffset val="100"/>
        <c:tickLblSkip val="1"/>
        <c:tickMarkSkip val="1"/>
        <c:noMultiLvlLbl val="0"/>
      </c:catAx>
      <c:valAx>
        <c:axId val="61430246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19693088"/>
        <c:crosses val="autoZero"/>
        <c:crossBetween val="between"/>
      </c:valAx>
      <c:spPr>
        <a:solidFill>
          <a:srgbClr val="FFFFFF"/>
        </a:solidFill>
        <a:ln w="12700">
          <a:solidFill>
            <a:srgbClr val="808080"/>
          </a:solidFill>
          <a:prstDash val="solid"/>
        </a:ln>
      </c:spPr>
    </c:plotArea>
    <c:legend>
      <c:legendPos val="r"/>
      <c:layout>
        <c:manualLayout>
          <c:xMode val="edge"/>
          <c:yMode val="edge"/>
          <c:x val="0.70537634408602146"/>
          <c:y val="1.9230769230769232E-2"/>
          <c:w val="0.26720430107526882"/>
          <c:h val="0.97529578033515041"/>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361644057090949"/>
          <c:y val="0.17979178777149502"/>
          <c:w val="0.31384693219045479"/>
          <c:h val="0.64559777343268332"/>
        </c:manualLayout>
      </c:layout>
      <c:pieChart>
        <c:varyColors val="1"/>
        <c:ser>
          <c:idx val="0"/>
          <c:order val="0"/>
          <c:spPr>
            <a:solidFill>
              <a:srgbClr val="9999FF"/>
            </a:solidFill>
            <a:ln w="12700">
              <a:solidFill>
                <a:srgbClr val="000000"/>
              </a:solidFill>
              <a:prstDash val="solid"/>
            </a:ln>
          </c:spPr>
          <c:dPt>
            <c:idx val="0"/>
            <c:bubble3D val="0"/>
            <c:spPr>
              <a:solidFill>
                <a:schemeClr val="bg2">
                  <a:lumMod val="9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0-C77B-4241-BB16-83432194AA75}"/>
              </c:ext>
            </c:extLst>
          </c:dPt>
          <c:dPt>
            <c:idx val="1"/>
            <c:bubble3D val="0"/>
            <c:spPr>
              <a:solidFill>
                <a:srgbClr val="9BBB59"/>
              </a:solidFill>
              <a:ln w="12700">
                <a:solidFill>
                  <a:srgbClr val="000000"/>
                </a:solidFill>
                <a:prstDash val="solid"/>
              </a:ln>
            </c:spPr>
            <c:extLst xmlns:c16r2="http://schemas.microsoft.com/office/drawing/2015/06/chart">
              <c:ext xmlns:c16="http://schemas.microsoft.com/office/drawing/2014/chart" uri="{C3380CC4-5D6E-409C-BE32-E72D297353CC}">
                <c16:uniqueId val="{00000001-C77B-4241-BB16-83432194AA75}"/>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2-C77B-4241-BB16-83432194AA75}"/>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3-C77B-4241-BB16-83432194AA75}"/>
              </c:ext>
            </c:extLst>
          </c:dPt>
          <c:dPt>
            <c:idx val="4"/>
            <c:bubble3D val="0"/>
            <c:spPr>
              <a:solidFill>
                <a:srgbClr val="9120B0"/>
              </a:solidFill>
              <a:ln w="12700">
                <a:solidFill>
                  <a:srgbClr val="000000"/>
                </a:solidFill>
                <a:prstDash val="solid"/>
              </a:ln>
            </c:spPr>
            <c:extLst xmlns:c16r2="http://schemas.microsoft.com/office/drawing/2015/06/chart">
              <c:ext xmlns:c16="http://schemas.microsoft.com/office/drawing/2014/chart" uri="{C3380CC4-5D6E-409C-BE32-E72D297353CC}">
                <c16:uniqueId val="{00000004-C77B-4241-BB16-83432194AA75}"/>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5-C77B-4241-BB16-83432194AA75}"/>
              </c:ext>
            </c:extLst>
          </c:dPt>
          <c:dPt>
            <c:idx val="6"/>
            <c:bubble3D val="0"/>
            <c:spPr>
              <a:solidFill>
                <a:schemeClr val="accent5">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6-C77B-4241-BB16-83432194AA75}"/>
              </c:ext>
            </c:extLst>
          </c:dPt>
          <c:dPt>
            <c:idx val="7"/>
            <c:bubble3D val="0"/>
            <c:spPr>
              <a:solidFill>
                <a:srgbClr val="CC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7-C77B-4241-BB16-83432194AA75}"/>
              </c:ext>
            </c:extLst>
          </c:dPt>
          <c:dPt>
            <c:idx val="8"/>
            <c:bubble3D val="0"/>
            <c:extLst xmlns:c16r2="http://schemas.microsoft.com/office/drawing/2015/06/chart">
              <c:ext xmlns:c16="http://schemas.microsoft.com/office/drawing/2014/chart" uri="{C3380CC4-5D6E-409C-BE32-E72D297353CC}">
                <c16:uniqueId val="{00000008-C77B-4241-BB16-83432194AA75}"/>
              </c:ext>
            </c:extLst>
          </c:dPt>
          <c:dLbls>
            <c:dLbl>
              <c:idx val="0"/>
              <c:layout>
                <c:manualLayout>
                  <c:x val="7.7249209663488548E-3"/>
                  <c:y val="-7.464599737532808E-2"/>
                </c:manualLayout>
              </c:layout>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0-C77B-4241-BB16-83432194AA75}"/>
                </c:ext>
                <c:ext xmlns:c15="http://schemas.microsoft.com/office/drawing/2012/chart" uri="{CE6537A1-D6FC-4f65-9D91-7224C49458BB}"/>
              </c:extLst>
            </c:dLbl>
            <c:dLbl>
              <c:idx val="1"/>
              <c:layout>
                <c:manualLayout>
                  <c:x val="3.0342800600404184E-2"/>
                  <c:y val="-2.9279527559055118E-2"/>
                </c:manualLayout>
              </c:layout>
              <c:numFmt formatCode="0.0%" sourceLinked="0"/>
              <c:spPr>
                <a:noFill/>
                <a:ln w="25400">
                  <a:noFill/>
                </a:ln>
              </c:spPr>
              <c:txPr>
                <a:bodyPr wrap="square"/>
                <a:lstStyle/>
                <a:p>
                  <a:pPr>
                    <a:defRPr sz="9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C77B-4241-BB16-83432194AA75}"/>
                </c:ext>
                <c:ext xmlns:c15="http://schemas.microsoft.com/office/drawing/2012/chart" uri="{CE6537A1-D6FC-4f65-9D91-7224C49458BB}">
                  <c15:spPr xmlns:c15="http://schemas.microsoft.com/office/drawing/2012/chart">
                    <a:prstGeom prst="rect">
                      <a:avLst/>
                    </a:prstGeom>
                  </c15:spPr>
                </c:ext>
              </c:extLst>
            </c:dLbl>
            <c:dLbl>
              <c:idx val="2"/>
              <c:layout>
                <c:manualLayout>
                  <c:x val="3.3572991874418256E-2"/>
                  <c:y val="5.4901574803149604E-3"/>
                </c:manualLayout>
              </c:layout>
              <c:numFmt formatCode="0.0%" sourceLinked="0"/>
              <c:spPr>
                <a:noFill/>
                <a:ln>
                  <a:noFill/>
                </a:ln>
              </c:spPr>
              <c:txPr>
                <a:bodyPr wrap="square"/>
                <a:lstStyle/>
                <a:p>
                  <a:pPr>
                    <a:defRPr sz="9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C77B-4241-BB16-83432194AA75}"/>
                </c:ext>
                <c:ext xmlns:c15="http://schemas.microsoft.com/office/drawing/2012/chart" uri="{CE6537A1-D6FC-4f65-9D91-7224C49458BB}">
                  <c15:spPr xmlns:c15="http://schemas.microsoft.com/office/drawing/2012/chart">
                    <a:prstGeom prst="rect">
                      <a:avLst/>
                    </a:prstGeom>
                  </c15:spPr>
                </c:ext>
              </c:extLst>
            </c:dLbl>
            <c:dLbl>
              <c:idx val="3"/>
              <c:layout>
                <c:manualLayout>
                  <c:x val="-1.2293191785531601E-3"/>
                  <c:y val="1.6194225721784777E-3"/>
                </c:manualLayout>
              </c:layout>
              <c:numFmt formatCode="0.0%" sourceLinked="0"/>
              <c:spPr>
                <a:noFill/>
                <a:ln>
                  <a:noFill/>
                </a:ln>
              </c:spPr>
              <c:txPr>
                <a:bodyPr wrap="square"/>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C77B-4241-BB16-83432194AA75}"/>
                </c:ext>
                <c:ext xmlns:c15="http://schemas.microsoft.com/office/drawing/2012/chart" uri="{CE6537A1-D6FC-4f65-9D91-7224C49458BB}">
                  <c15:spPr xmlns:c15="http://schemas.microsoft.com/office/drawing/2012/chart">
                    <a:prstGeom prst="rect">
                      <a:avLst/>
                    </a:prstGeom>
                  </c15:spPr>
                </c:ext>
              </c:extLst>
            </c:dLbl>
            <c:dLbl>
              <c:idx val="4"/>
              <c:layout>
                <c:manualLayout>
                  <c:x val="3.1581679286894253E-2"/>
                  <c:y val="-1.0134186351706037E-2"/>
                </c:manualLayout>
              </c:layout>
              <c:numFmt formatCode="0.0%" sourceLinked="0"/>
              <c:spPr>
                <a:noFill/>
                <a:ln>
                  <a:noFill/>
                </a:ln>
              </c:spPr>
              <c:txPr>
                <a:bodyPr wrap="square"/>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C77B-4241-BB16-83432194AA75}"/>
                </c:ext>
                <c:ext xmlns:c15="http://schemas.microsoft.com/office/drawing/2012/chart" uri="{CE6537A1-D6FC-4f65-9D91-7224C49458BB}">
                  <c15:spPr xmlns:c15="http://schemas.microsoft.com/office/drawing/2012/chart">
                    <a:prstGeom prst="rect">
                      <a:avLst/>
                    </a:prstGeom>
                  </c15:spPr>
                </c:ext>
              </c:extLst>
            </c:dLbl>
            <c:dLbl>
              <c:idx val="5"/>
              <c:layout>
                <c:manualLayout>
                  <c:x val="-3.3742715067964744E-2"/>
                  <c:y val="1.2425524934383182E-2"/>
                </c:manualLayout>
              </c:layout>
              <c:numFmt formatCode="0.0%" sourceLinked="0"/>
              <c:spPr>
                <a:noFill/>
                <a:ln>
                  <a:noFill/>
                </a:ln>
              </c:spPr>
              <c:txPr>
                <a:bodyPr wrap="square"/>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C77B-4241-BB16-83432194AA75}"/>
                </c:ext>
                <c:ext xmlns:c15="http://schemas.microsoft.com/office/drawing/2012/chart" uri="{CE6537A1-D6FC-4f65-9D91-7224C49458BB}">
                  <c15:spPr xmlns:c15="http://schemas.microsoft.com/office/drawing/2012/chart">
                    <a:prstGeom prst="rect">
                      <a:avLst/>
                    </a:prstGeom>
                  </c15:spPr>
                </c:ext>
              </c:extLst>
            </c:dLbl>
            <c:dLbl>
              <c:idx val="6"/>
              <c:layout>
                <c:manualLayout>
                  <c:x val="-0.11763745985425943"/>
                  <c:y val="5.2241469816272965E-2"/>
                </c:manualLayout>
              </c:layout>
              <c:numFmt formatCode="0.0%" sourceLinked="0"/>
              <c:spPr>
                <a:noFill/>
                <a:ln>
                  <a:noFill/>
                </a:ln>
              </c:spPr>
              <c:txPr>
                <a:bodyPr wrap="square"/>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6-C77B-4241-BB16-83432194AA75}"/>
                </c:ext>
                <c:ext xmlns:c15="http://schemas.microsoft.com/office/drawing/2012/chart" uri="{CE6537A1-D6FC-4f65-9D91-7224C49458BB}">
                  <c15:spPr xmlns:c15="http://schemas.microsoft.com/office/drawing/2012/chart">
                    <a:prstGeom prst="rect">
                      <a:avLst/>
                    </a:prstGeom>
                  </c15:spPr>
                </c:ext>
              </c:extLst>
            </c:dLbl>
            <c:dLbl>
              <c:idx val="7"/>
              <c:layout>
                <c:manualLayout>
                  <c:x val="-5.5105028804306809E-2"/>
                  <c:y val="-5.6648293963254596E-2"/>
                </c:manualLayout>
              </c:layout>
              <c:numFmt formatCode="0.0%" sourceLinked="0"/>
              <c:spPr>
                <a:noFill/>
                <a:ln>
                  <a:noFill/>
                </a:ln>
              </c:spPr>
              <c:txPr>
                <a:bodyPr wrap="square"/>
                <a:lstStyle/>
                <a:p>
                  <a:pPr>
                    <a:defRPr sz="9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C77B-4241-BB16-83432194AA75}"/>
                </c:ext>
                <c:ext xmlns:c15="http://schemas.microsoft.com/office/drawing/2012/chart" uri="{CE6537A1-D6FC-4f65-9D91-7224C49458BB}">
                  <c15:spPr xmlns:c15="http://schemas.microsoft.com/office/drawing/2012/chart">
                    <a:prstGeom prst="rect">
                      <a:avLst/>
                    </a:prstGeom>
                  </c15:spPr>
                </c:ext>
              </c:extLst>
            </c:dLbl>
            <c:dLbl>
              <c:idx val="8"/>
              <c:numFmt formatCode="0.0%" sourceLinked="0"/>
              <c:spPr>
                <a:noFill/>
                <a:ln>
                  <a:noFill/>
                </a:ln>
              </c:spPr>
              <c:txPr>
                <a:bodyPr wrap="square"/>
                <a:lstStyle/>
                <a:p>
                  <a:pPr>
                    <a:defRPr sz="9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8-C77B-4241-BB16-83432194AA75}"/>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'F 4.1-6 Source'!$B$1:$J$1</c:f>
              <c:strCache>
                <c:ptCount val="9"/>
                <c:pt idx="0">
                  <c:v>Doctorat</c:v>
                </c:pt>
                <c:pt idx="1">
                  <c:v>Bac+ 5</c:v>
                </c:pt>
                <c:pt idx="2">
                  <c:v>Bac+ 4</c:v>
                </c:pt>
                <c:pt idx="3">
                  <c:v>Bac+ 3</c:v>
                </c:pt>
                <c:pt idx="4">
                  <c:v>Bac+ 2</c:v>
                </c:pt>
                <c:pt idx="5">
                  <c:v>Bac</c:v>
                </c:pt>
                <c:pt idx="6">
                  <c:v>Brevet, CAP,  BEP</c:v>
                </c:pt>
                <c:pt idx="7">
                  <c:v>Sans diplôme</c:v>
                </c:pt>
                <c:pt idx="8">
                  <c:v>Inconnu (1)</c:v>
                </c:pt>
              </c:strCache>
            </c:strRef>
          </c:cat>
          <c:val>
            <c:numRef>
              <c:f>'F 4.1-6 Source'!$B$2:$J$2</c:f>
              <c:numCache>
                <c:formatCode>0%</c:formatCode>
                <c:ptCount val="9"/>
                <c:pt idx="0">
                  <c:v>3.7388609066253388E-2</c:v>
                </c:pt>
                <c:pt idx="1">
                  <c:v>0.25668345602479659</c:v>
                </c:pt>
                <c:pt idx="2">
                  <c:v>5.8117008911274699E-2</c:v>
                </c:pt>
                <c:pt idx="3">
                  <c:v>0.12921348314606743</c:v>
                </c:pt>
                <c:pt idx="4">
                  <c:v>5.5404881828748545E-2</c:v>
                </c:pt>
                <c:pt idx="5">
                  <c:v>4.4556373498643935E-2</c:v>
                </c:pt>
                <c:pt idx="6">
                  <c:v>1.2204571871367687E-2</c:v>
                </c:pt>
                <c:pt idx="7">
                  <c:v>3.2932971716388999E-3</c:v>
                </c:pt>
                <c:pt idx="8">
                  <c:v>0.40313831848120885</c:v>
                </c:pt>
              </c:numCache>
            </c:numRef>
          </c:val>
          <c:extLst xmlns:c16r2="http://schemas.microsoft.com/office/drawing/2015/06/chart">
            <c:ext xmlns:c16="http://schemas.microsoft.com/office/drawing/2014/chart" uri="{C3380CC4-5D6E-409C-BE32-E72D297353CC}">
              <c16:uniqueId val="{00000009-C77B-4241-BB16-83432194AA75}"/>
            </c:ext>
          </c:extLst>
        </c:ser>
        <c:dLbls>
          <c:dLblPos val="bestFit"/>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00676357762973"/>
          <c:y val="0.21653650436552574"/>
          <c:w val="0.31798724678645934"/>
          <c:h val="0.67491170746513818"/>
        </c:manualLayout>
      </c:layout>
      <c:pieChart>
        <c:varyColors val="1"/>
        <c:ser>
          <c:idx val="0"/>
          <c:order val="0"/>
          <c:spPr>
            <a:solidFill>
              <a:srgbClr val="9999FF"/>
            </a:solidFill>
            <a:ln w="12700">
              <a:solidFill>
                <a:srgbClr val="000000"/>
              </a:solidFill>
              <a:prstDash val="solid"/>
            </a:ln>
          </c:spPr>
          <c:dPt>
            <c:idx val="0"/>
            <c:bubble3D val="0"/>
            <c:spPr>
              <a:solidFill>
                <a:schemeClr val="bg2">
                  <a:lumMod val="9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0-0798-4A58-9A1E-8EF8D5F5B1F9}"/>
              </c:ext>
            </c:extLst>
          </c:dPt>
          <c:dPt>
            <c:idx val="1"/>
            <c:bubble3D val="0"/>
            <c:spPr>
              <a:solidFill>
                <a:schemeClr val="accent3"/>
              </a:solidFill>
              <a:ln w="12700">
                <a:solidFill>
                  <a:srgbClr val="000000"/>
                </a:solidFill>
                <a:prstDash val="solid"/>
              </a:ln>
            </c:spPr>
            <c:extLst xmlns:c16r2="http://schemas.microsoft.com/office/drawing/2015/06/chart">
              <c:ext xmlns:c16="http://schemas.microsoft.com/office/drawing/2014/chart" uri="{C3380CC4-5D6E-409C-BE32-E72D297353CC}">
                <c16:uniqueId val="{00000001-0798-4A58-9A1E-8EF8D5F5B1F9}"/>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2-0798-4A58-9A1E-8EF8D5F5B1F9}"/>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3-0798-4A58-9A1E-8EF8D5F5B1F9}"/>
              </c:ext>
            </c:extLst>
          </c:dPt>
          <c:dPt>
            <c:idx val="4"/>
            <c:bubble3D val="0"/>
            <c:spPr>
              <a:solidFill>
                <a:srgbClr val="9120B0"/>
              </a:solidFill>
              <a:ln w="12700">
                <a:solidFill>
                  <a:srgbClr val="000000"/>
                </a:solidFill>
                <a:prstDash val="solid"/>
              </a:ln>
            </c:spPr>
            <c:extLst xmlns:c16r2="http://schemas.microsoft.com/office/drawing/2015/06/chart">
              <c:ext xmlns:c16="http://schemas.microsoft.com/office/drawing/2014/chart" uri="{C3380CC4-5D6E-409C-BE32-E72D297353CC}">
                <c16:uniqueId val="{00000004-0798-4A58-9A1E-8EF8D5F5B1F9}"/>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5-0798-4A58-9A1E-8EF8D5F5B1F9}"/>
              </c:ext>
            </c:extLst>
          </c:dPt>
          <c:dPt>
            <c:idx val="6"/>
            <c:bubble3D val="0"/>
            <c:spPr>
              <a:solidFill>
                <a:schemeClr val="accent5">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6-0798-4A58-9A1E-8EF8D5F5B1F9}"/>
              </c:ext>
            </c:extLst>
          </c:dPt>
          <c:dPt>
            <c:idx val="7"/>
            <c:bubble3D val="0"/>
            <c:spPr>
              <a:solidFill>
                <a:srgbClr val="CC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7-0798-4A58-9A1E-8EF8D5F5B1F9}"/>
              </c:ext>
            </c:extLst>
          </c:dPt>
          <c:dPt>
            <c:idx val="8"/>
            <c:bubble3D val="0"/>
            <c:extLst xmlns:c16r2="http://schemas.microsoft.com/office/drawing/2015/06/chart">
              <c:ext xmlns:c16="http://schemas.microsoft.com/office/drawing/2014/chart" uri="{C3380CC4-5D6E-409C-BE32-E72D297353CC}">
                <c16:uniqueId val="{00000008-0798-4A58-9A1E-8EF8D5F5B1F9}"/>
              </c:ext>
            </c:extLst>
          </c:dPt>
          <c:dLbls>
            <c:dLbl>
              <c:idx val="0"/>
              <c:layout>
                <c:manualLayout>
                  <c:x val="0.12820512820512819"/>
                  <c:y val="-5.8956916099773243E-2"/>
                </c:manualLayout>
              </c:layout>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0-0798-4A58-9A1E-8EF8D5F5B1F9}"/>
                </c:ext>
                <c:ext xmlns:c15="http://schemas.microsoft.com/office/drawing/2012/chart" uri="{CE6537A1-D6FC-4f65-9D91-7224C49458BB}"/>
              </c:extLst>
            </c:dLbl>
            <c:dLbl>
              <c:idx val="2"/>
              <c:layout>
                <c:manualLayout>
                  <c:x val="4.9145299145299144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3.2051282051282048E-2"/>
                  <c:y val="6.3492063492063489E-2"/>
                </c:manualLayout>
              </c:layout>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6-0798-4A58-9A1E-8EF8D5F5B1F9}"/>
                </c:ext>
                <c:ext xmlns:c15="http://schemas.microsoft.com/office/drawing/2012/chart" uri="{CE6537A1-D6FC-4f65-9D91-7224C49458BB}"/>
              </c:extLst>
            </c:dLbl>
            <c:dLbl>
              <c:idx val="7"/>
              <c:layout>
                <c:manualLayout>
                  <c:x val="8.5470085470084681E-3"/>
                  <c:y val="-6.996518292356313E-2"/>
                </c:manualLayout>
              </c:layout>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0798-4A58-9A1E-8EF8D5F5B1F9}"/>
                </c:ex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900"/>
                </a:pPr>
                <a:endParaRPr lang="fr-FR"/>
              </a:p>
            </c:txPr>
            <c:dLblPos val="outEnd"/>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Ref>
              <c:f>'F 4.1-6 Source'!$B$1:$J$1</c:f>
              <c:strCache>
                <c:ptCount val="9"/>
                <c:pt idx="0">
                  <c:v>Doctorat</c:v>
                </c:pt>
                <c:pt idx="1">
                  <c:v>Bac+ 5</c:v>
                </c:pt>
                <c:pt idx="2">
                  <c:v>Bac+ 4</c:v>
                </c:pt>
                <c:pt idx="3">
                  <c:v>Bac+ 3</c:v>
                </c:pt>
                <c:pt idx="4">
                  <c:v>Bac+ 2</c:v>
                </c:pt>
                <c:pt idx="5">
                  <c:v>Bac</c:v>
                </c:pt>
                <c:pt idx="6">
                  <c:v>Brevet, CAP,  BEP</c:v>
                </c:pt>
                <c:pt idx="7">
                  <c:v>Sans diplôme</c:v>
                </c:pt>
                <c:pt idx="8">
                  <c:v>Inconnu (1)</c:v>
                </c:pt>
              </c:strCache>
            </c:strRef>
          </c:cat>
          <c:val>
            <c:numRef>
              <c:f>'F 4.1-6 Source'!$B$3:$J$3</c:f>
              <c:numCache>
                <c:formatCode>0%</c:formatCode>
                <c:ptCount val="9"/>
                <c:pt idx="0">
                  <c:v>2.0833333333333332E-2</c:v>
                </c:pt>
                <c:pt idx="1">
                  <c:v>5.9166666666666666E-2</c:v>
                </c:pt>
                <c:pt idx="2">
                  <c:v>2.7083333333333334E-2</c:v>
                </c:pt>
                <c:pt idx="3">
                  <c:v>6.8333333333333329E-2</c:v>
                </c:pt>
                <c:pt idx="4">
                  <c:v>7.1249999999999994E-2</c:v>
                </c:pt>
                <c:pt idx="5">
                  <c:v>9.583333333333334E-2</c:v>
                </c:pt>
                <c:pt idx="6">
                  <c:v>2.6249999999999999E-2</c:v>
                </c:pt>
                <c:pt idx="7">
                  <c:v>6.6666666666666671E-3</c:v>
                </c:pt>
                <c:pt idx="8">
                  <c:v>0.62458333333333338</c:v>
                </c:pt>
              </c:numCache>
            </c:numRef>
          </c:val>
          <c:extLst xmlns:c16r2="http://schemas.microsoft.com/office/drawing/2015/06/chart">
            <c:ext xmlns:c16="http://schemas.microsoft.com/office/drawing/2014/chart" uri="{C3380CC4-5D6E-409C-BE32-E72D297353CC}">
              <c16:uniqueId val="{00000009-0798-4A58-9A1E-8EF8D5F5B1F9}"/>
            </c:ext>
          </c:extLst>
        </c:ser>
        <c:dLbls>
          <c:dLblPos val="bestFit"/>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57150</xdr:rowOff>
    </xdr:from>
    <xdr:to>
      <xdr:col>9</xdr:col>
      <xdr:colOff>352425</xdr:colOff>
      <xdr:row>17</xdr:row>
      <xdr:rowOff>19050</xdr:rowOff>
    </xdr:to>
    <xdr:graphicFrame macro="">
      <xdr:nvGraphicFramePr>
        <xdr:cNvPr id="352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685800</xdr:colOff>
      <xdr:row>23</xdr:row>
      <xdr:rowOff>66675</xdr:rowOff>
    </xdr:to>
    <xdr:graphicFrame macro="">
      <xdr:nvGraphicFramePr>
        <xdr:cNvPr id="458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28575</xdr:rowOff>
    </xdr:from>
    <xdr:to>
      <xdr:col>6</xdr:col>
      <xdr:colOff>666750</xdr:colOff>
      <xdr:row>42</xdr:row>
      <xdr:rowOff>76200</xdr:rowOff>
    </xdr:to>
    <xdr:graphicFrame macro="">
      <xdr:nvGraphicFramePr>
        <xdr:cNvPr id="458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name="fig416" connectionId="1"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fig418" connectionId="2"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3:L11"/>
  <sheetViews>
    <sheetView showGridLines="0" tabSelected="1" workbookViewId="0">
      <selection activeCell="C15" sqref="C15"/>
    </sheetView>
  </sheetViews>
  <sheetFormatPr baseColWidth="10" defaultRowHeight="12.75" x14ac:dyDescent="0.2"/>
  <sheetData>
    <row r="3" spans="1:12" x14ac:dyDescent="0.2">
      <c r="A3" s="265" t="s">
        <v>171</v>
      </c>
      <c r="B3" s="266"/>
      <c r="C3" s="266"/>
      <c r="D3" s="266"/>
      <c r="E3" s="266"/>
      <c r="F3" s="266"/>
      <c r="G3" s="266"/>
      <c r="H3" s="266"/>
      <c r="I3" s="266"/>
      <c r="J3" s="266"/>
      <c r="K3" s="266"/>
      <c r="L3" s="266"/>
    </row>
    <row r="4" spans="1:12" x14ac:dyDescent="0.2">
      <c r="A4" s="263" t="s">
        <v>173</v>
      </c>
    </row>
    <row r="5" spans="1:12" x14ac:dyDescent="0.2">
      <c r="A5" s="263" t="s">
        <v>157</v>
      </c>
    </row>
    <row r="6" spans="1:12" x14ac:dyDescent="0.2">
      <c r="A6" s="265" t="s">
        <v>172</v>
      </c>
      <c r="B6" s="266"/>
      <c r="C6" s="266"/>
      <c r="D6" s="266"/>
      <c r="E6" s="266"/>
      <c r="F6" s="266"/>
      <c r="G6" s="266"/>
      <c r="H6" s="266"/>
      <c r="I6" s="266"/>
      <c r="J6" s="266"/>
      <c r="K6" s="266"/>
    </row>
    <row r="7" spans="1:12" x14ac:dyDescent="0.2">
      <c r="A7" s="264" t="s">
        <v>177</v>
      </c>
    </row>
    <row r="8" spans="1:12" x14ac:dyDescent="0.2">
      <c r="A8" s="263" t="s">
        <v>77</v>
      </c>
    </row>
    <row r="9" spans="1:12" x14ac:dyDescent="0.2">
      <c r="A9" s="263" t="s">
        <v>178</v>
      </c>
    </row>
    <row r="10" spans="1:12" x14ac:dyDescent="0.2">
      <c r="A10" s="265" t="s">
        <v>165</v>
      </c>
      <c r="B10" s="266"/>
      <c r="C10" s="266"/>
      <c r="D10" s="266"/>
      <c r="E10" s="266"/>
      <c r="F10" s="266"/>
      <c r="G10" s="266"/>
      <c r="H10" s="266"/>
    </row>
    <row r="11" spans="1:12" x14ac:dyDescent="0.2">
      <c r="A11" s="263" t="s">
        <v>152</v>
      </c>
    </row>
  </sheetData>
  <mergeCells count="3">
    <mergeCell ref="A3:L3"/>
    <mergeCell ref="A6:K6"/>
    <mergeCell ref="A10:H10"/>
  </mergeCells>
  <hyperlinks>
    <hyperlink ref="A3" location="'F 4.1-1 nbre admis conc int_AS'!A1" display="Figure 4.1-1 et 4.1-2 : Concours internes et examens professionnels dans la fonction publique de l'État : nombre de candidats admis sur liste principale _x000a_et effectivement recrutés en 2019"/>
    <hyperlink ref="A4" location="'F 4.1-3 titularisation 01 06'!A1" display="Figure 4.1-3 : Titularisation avec et sans concours dans le cadre de la loi de résorption de l'emploi précaire n° 2001-2 du 3 janvier 2001 (dite loi Sapin) dans la fonction publique de l'État : nombre de candidats admis sur liste principale et effectivement recrutés de 2001 à 2006 "/>
    <hyperlink ref="A5" location="'F 4.1-4 recruts int exam pro '!A1" display="Figure 4.1-4 : Recrutements internes, examens professionnels et concours réservés (loi dite Sauvadet) dans la fonction publique de l'État en 2019"/>
    <hyperlink ref="A6" location="'F 4.1-5 selectivite'!A1" display="Figure 4.1-5 : Sélectivité des concours internes, examens professionnels _x000a_et titularisations dans la fonction publique de l'État depuis 1996"/>
    <hyperlink ref="A7" location="'F 4.1-5  Source'!A2" display="F 4.1-5  Source"/>
    <hyperlink ref="A8" location="'F 4.1-6 niveau diplome'!A1" display="Figure 4.1-6 : Niveaux de diplôme des candidats recrutés par voie interne dans la fonction publique de l'État en 2018"/>
    <hyperlink ref="A9" location="'F 4.1-6 Source'!B1" display="F 4.1-6 Source"/>
    <hyperlink ref="A10" location="'F 4.1-7 recrut cat sexe type '!A1" display="Figure 4.1-7 : Nombre de candidats effectivement recrutés par voie interne dans la fonction publique de l'État _x000a_par catégorie et par sexe selon le type de sélection en 2019"/>
    <hyperlink ref="A11" location="'F 4.1-8 recrutements sup 200 '!A2" display="Figure 4.1-8 : Ensemble des recrutements et sélections internes dans la fonction publique de l'État dont le nombre de candidats admis sur liste principale est supérieur à 200 en 20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5" tint="0.39997558519241921"/>
  </sheetPr>
  <dimension ref="A1:S28"/>
  <sheetViews>
    <sheetView showGridLines="0" zoomScale="80" zoomScaleNormal="80" workbookViewId="0">
      <selection activeCell="A2" sqref="A2:R2"/>
    </sheetView>
  </sheetViews>
  <sheetFormatPr baseColWidth="10" defaultColWidth="9.140625" defaultRowHeight="12.75" x14ac:dyDescent="0.2"/>
  <cols>
    <col min="1" max="1" width="110.42578125" style="1" customWidth="1"/>
    <col min="2" max="18" width="7" style="1" customWidth="1"/>
    <col min="19" max="19" width="35.28515625" style="1" customWidth="1"/>
    <col min="20" max="214" width="11.42578125" style="1" customWidth="1"/>
    <col min="215" max="16384" width="9.140625" style="1"/>
  </cols>
  <sheetData>
    <row r="1" spans="1:19" s="2" customFormat="1" x14ac:dyDescent="0.2">
      <c r="A1" s="167"/>
      <c r="C1" s="166"/>
      <c r="F1" s="2" t="s">
        <v>3</v>
      </c>
    </row>
    <row r="2" spans="1:19" ht="13.5" thickBot="1" x14ac:dyDescent="0.25">
      <c r="A2" s="328" t="s">
        <v>152</v>
      </c>
      <c r="B2" s="328"/>
      <c r="C2" s="328"/>
      <c r="D2" s="328"/>
      <c r="E2" s="328"/>
      <c r="F2" s="328"/>
      <c r="G2" s="328"/>
      <c r="H2" s="328"/>
      <c r="I2" s="328"/>
      <c r="J2" s="328"/>
      <c r="K2" s="328"/>
      <c r="L2" s="328"/>
      <c r="M2" s="328"/>
      <c r="N2" s="328"/>
      <c r="O2" s="328"/>
      <c r="P2" s="328"/>
      <c r="Q2" s="328"/>
      <c r="R2" s="329"/>
    </row>
    <row r="3" spans="1:19" ht="25.5" x14ac:dyDescent="0.2">
      <c r="A3" s="161"/>
      <c r="B3" s="162" t="s">
        <v>18</v>
      </c>
      <c r="C3" s="330" t="s">
        <v>19</v>
      </c>
      <c r="D3" s="331"/>
      <c r="E3" s="332"/>
      <c r="F3" s="330" t="s">
        <v>20</v>
      </c>
      <c r="G3" s="331"/>
      <c r="H3" s="332"/>
      <c r="I3" s="330" t="s">
        <v>32</v>
      </c>
      <c r="J3" s="331"/>
      <c r="K3" s="332"/>
      <c r="L3" s="330" t="s">
        <v>21</v>
      </c>
      <c r="M3" s="331"/>
      <c r="N3" s="332"/>
      <c r="O3" s="330" t="s">
        <v>9</v>
      </c>
      <c r="P3" s="331"/>
      <c r="Q3" s="332"/>
      <c r="R3" s="325" t="s">
        <v>51</v>
      </c>
      <c r="S3" s="214" t="s">
        <v>153</v>
      </c>
    </row>
    <row r="4" spans="1:19" x14ac:dyDescent="0.2">
      <c r="A4" s="215" t="s">
        <v>22</v>
      </c>
      <c r="B4" s="90"/>
      <c r="C4" s="200" t="s">
        <v>34</v>
      </c>
      <c r="D4" s="201" t="s">
        <v>33</v>
      </c>
      <c r="E4" s="202" t="s">
        <v>10</v>
      </c>
      <c r="F4" s="200" t="s">
        <v>34</v>
      </c>
      <c r="G4" s="201" t="s">
        <v>33</v>
      </c>
      <c r="H4" s="202" t="s">
        <v>10</v>
      </c>
      <c r="I4" s="200" t="s">
        <v>34</v>
      </c>
      <c r="J4" s="201" t="s">
        <v>33</v>
      </c>
      <c r="K4" s="202" t="s">
        <v>10</v>
      </c>
      <c r="L4" s="200" t="s">
        <v>34</v>
      </c>
      <c r="M4" s="201" t="s">
        <v>33</v>
      </c>
      <c r="N4" s="202" t="s">
        <v>10</v>
      </c>
      <c r="O4" s="200" t="s">
        <v>34</v>
      </c>
      <c r="P4" s="201" t="s">
        <v>33</v>
      </c>
      <c r="Q4" s="202" t="s">
        <v>10</v>
      </c>
      <c r="R4" s="326"/>
      <c r="S4" s="214"/>
    </row>
    <row r="5" spans="1:19" x14ac:dyDescent="0.2">
      <c r="A5" s="216" t="s">
        <v>138</v>
      </c>
      <c r="B5" s="231">
        <v>1025</v>
      </c>
      <c r="C5" s="232">
        <v>5562</v>
      </c>
      <c r="D5" s="233">
        <v>3458</v>
      </c>
      <c r="E5" s="234">
        <v>9020</v>
      </c>
      <c r="F5" s="232">
        <v>2763</v>
      </c>
      <c r="G5" s="233">
        <v>1506</v>
      </c>
      <c r="H5" s="234">
        <v>4269</v>
      </c>
      <c r="I5" s="232">
        <v>1415</v>
      </c>
      <c r="J5" s="233">
        <v>774</v>
      </c>
      <c r="K5" s="234">
        <v>2189</v>
      </c>
      <c r="L5" s="232">
        <v>660</v>
      </c>
      <c r="M5" s="233">
        <v>335</v>
      </c>
      <c r="N5" s="234">
        <v>995</v>
      </c>
      <c r="O5" s="232">
        <v>650</v>
      </c>
      <c r="P5" s="233">
        <v>333</v>
      </c>
      <c r="Q5" s="234">
        <v>983</v>
      </c>
      <c r="R5" s="93">
        <v>4.290452261306533</v>
      </c>
      <c r="S5" s="214" t="s">
        <v>99</v>
      </c>
    </row>
    <row r="6" spans="1:19" x14ac:dyDescent="0.2">
      <c r="A6" s="216" t="s">
        <v>139</v>
      </c>
      <c r="B6" s="231">
        <v>995</v>
      </c>
      <c r="C6" s="232">
        <v>9460</v>
      </c>
      <c r="D6" s="233">
        <v>7352</v>
      </c>
      <c r="E6" s="234">
        <v>16812</v>
      </c>
      <c r="F6" s="232">
        <v>5689</v>
      </c>
      <c r="G6" s="233">
        <v>4033</v>
      </c>
      <c r="H6" s="234">
        <v>9722</v>
      </c>
      <c r="I6" s="232">
        <v>1332</v>
      </c>
      <c r="J6" s="233">
        <v>855</v>
      </c>
      <c r="K6" s="234">
        <v>2187</v>
      </c>
      <c r="L6" s="232">
        <v>587</v>
      </c>
      <c r="M6" s="233">
        <v>408</v>
      </c>
      <c r="N6" s="234">
        <v>995</v>
      </c>
      <c r="O6" s="232">
        <v>575</v>
      </c>
      <c r="P6" s="233">
        <v>401</v>
      </c>
      <c r="Q6" s="234">
        <v>976</v>
      </c>
      <c r="R6" s="93">
        <v>9.7708542713567841</v>
      </c>
      <c r="S6" s="214" t="s">
        <v>99</v>
      </c>
    </row>
    <row r="7" spans="1:19" x14ac:dyDescent="0.2">
      <c r="A7" s="216" t="s">
        <v>140</v>
      </c>
      <c r="B7" s="231">
        <v>650</v>
      </c>
      <c r="C7" s="232">
        <v>5341.2283517937385</v>
      </c>
      <c r="D7" s="233">
        <v>4883.461648206262</v>
      </c>
      <c r="E7" s="234">
        <v>10224.69</v>
      </c>
      <c r="F7" s="232">
        <v>2014.0640000000001</v>
      </c>
      <c r="G7" s="233">
        <v>1353.9359999999999</v>
      </c>
      <c r="H7" s="234">
        <v>3368</v>
      </c>
      <c r="I7" s="232">
        <v>804.45448369565202</v>
      </c>
      <c r="J7" s="233">
        <v>764.25928442028794</v>
      </c>
      <c r="K7" s="234">
        <v>1568.71376811594</v>
      </c>
      <c r="L7" s="232">
        <v>425.1</v>
      </c>
      <c r="M7" s="233">
        <v>224.89999999999998</v>
      </c>
      <c r="N7" s="234">
        <v>650</v>
      </c>
      <c r="O7" s="232">
        <v>425.1</v>
      </c>
      <c r="P7" s="233">
        <v>224.89999999999998</v>
      </c>
      <c r="Q7" s="234">
        <v>650</v>
      </c>
      <c r="R7" s="93">
        <v>5.1815384615384614</v>
      </c>
      <c r="S7" s="214" t="s">
        <v>99</v>
      </c>
    </row>
    <row r="8" spans="1:19" x14ac:dyDescent="0.2">
      <c r="A8" s="216" t="s">
        <v>141</v>
      </c>
      <c r="B8" s="231">
        <v>460</v>
      </c>
      <c r="C8" s="232">
        <v>2304</v>
      </c>
      <c r="D8" s="233">
        <v>1705</v>
      </c>
      <c r="E8" s="234">
        <v>4009</v>
      </c>
      <c r="F8" s="232">
        <v>963</v>
      </c>
      <c r="G8" s="233">
        <v>693</v>
      </c>
      <c r="H8" s="234">
        <v>1656</v>
      </c>
      <c r="I8" s="232">
        <v>450</v>
      </c>
      <c r="J8" s="233">
        <v>364</v>
      </c>
      <c r="K8" s="234">
        <v>814</v>
      </c>
      <c r="L8" s="232">
        <v>226</v>
      </c>
      <c r="M8" s="233">
        <v>165</v>
      </c>
      <c r="N8" s="234">
        <v>391</v>
      </c>
      <c r="O8" s="232">
        <v>216</v>
      </c>
      <c r="P8" s="233">
        <v>158</v>
      </c>
      <c r="Q8" s="234">
        <v>374</v>
      </c>
      <c r="R8" s="93">
        <v>4.2352941176470589</v>
      </c>
      <c r="S8" s="214" t="s">
        <v>99</v>
      </c>
    </row>
    <row r="9" spans="1:19" x14ac:dyDescent="0.2">
      <c r="A9" s="163" t="s">
        <v>23</v>
      </c>
      <c r="B9" s="231"/>
      <c r="C9" s="232"/>
      <c r="D9" s="233"/>
      <c r="E9" s="234"/>
      <c r="F9" s="232"/>
      <c r="G9" s="233"/>
      <c r="H9" s="234"/>
      <c r="I9" s="232"/>
      <c r="J9" s="233"/>
      <c r="K9" s="234"/>
      <c r="L9" s="232"/>
      <c r="M9" s="233"/>
      <c r="N9" s="234"/>
      <c r="O9" s="232"/>
      <c r="P9" s="233"/>
      <c r="Q9" s="234"/>
      <c r="R9" s="93"/>
      <c r="S9" s="214"/>
    </row>
    <row r="10" spans="1:19" x14ac:dyDescent="0.2">
      <c r="A10" s="216" t="s">
        <v>147</v>
      </c>
      <c r="B10" s="231">
        <v>1876</v>
      </c>
      <c r="C10" s="232">
        <v>295</v>
      </c>
      <c r="D10" s="233">
        <v>1630</v>
      </c>
      <c r="E10" s="234">
        <v>1925</v>
      </c>
      <c r="F10" s="232">
        <v>290</v>
      </c>
      <c r="G10" s="233">
        <v>1625</v>
      </c>
      <c r="H10" s="234">
        <v>1915</v>
      </c>
      <c r="I10" s="232">
        <v>287</v>
      </c>
      <c r="J10" s="233">
        <v>1589</v>
      </c>
      <c r="K10" s="234">
        <v>1876</v>
      </c>
      <c r="L10" s="232">
        <v>287</v>
      </c>
      <c r="M10" s="233">
        <v>1589</v>
      </c>
      <c r="N10" s="234">
        <v>1876</v>
      </c>
      <c r="O10" s="232">
        <v>287</v>
      </c>
      <c r="P10" s="233">
        <v>1589</v>
      </c>
      <c r="Q10" s="234">
        <v>1876</v>
      </c>
      <c r="R10" s="93">
        <v>1.0207889125799574</v>
      </c>
      <c r="S10" s="214" t="s">
        <v>154</v>
      </c>
    </row>
    <row r="11" spans="1:19" x14ac:dyDescent="0.2">
      <c r="A11" s="216" t="s">
        <v>142</v>
      </c>
      <c r="B11" s="231">
        <v>1714</v>
      </c>
      <c r="C11" s="232">
        <v>1150</v>
      </c>
      <c r="D11" s="233">
        <v>2883</v>
      </c>
      <c r="E11" s="234">
        <v>4033</v>
      </c>
      <c r="F11" s="232">
        <v>993</v>
      </c>
      <c r="G11" s="233">
        <v>2577</v>
      </c>
      <c r="H11" s="234">
        <v>3570</v>
      </c>
      <c r="I11" s="232">
        <v>785</v>
      </c>
      <c r="J11" s="233">
        <v>1843</v>
      </c>
      <c r="K11" s="234">
        <v>2628</v>
      </c>
      <c r="L11" s="232">
        <v>352</v>
      </c>
      <c r="M11" s="233">
        <v>989</v>
      </c>
      <c r="N11" s="234">
        <v>1341</v>
      </c>
      <c r="O11" s="232">
        <v>352</v>
      </c>
      <c r="P11" s="233">
        <v>989</v>
      </c>
      <c r="Q11" s="234">
        <v>1341</v>
      </c>
      <c r="R11" s="93">
        <v>2.6621923937360177</v>
      </c>
      <c r="S11" s="214" t="s">
        <v>99</v>
      </c>
    </row>
    <row r="12" spans="1:19" x14ac:dyDescent="0.2">
      <c r="A12" s="262" t="s">
        <v>168</v>
      </c>
      <c r="B12" s="231">
        <v>1032</v>
      </c>
      <c r="C12" s="232">
        <v>1054</v>
      </c>
      <c r="D12" s="233">
        <v>3240</v>
      </c>
      <c r="E12" s="234">
        <v>4294</v>
      </c>
      <c r="F12" s="232">
        <v>1050</v>
      </c>
      <c r="G12" s="233">
        <v>2304</v>
      </c>
      <c r="H12" s="234">
        <v>3354</v>
      </c>
      <c r="I12" s="232">
        <v>232</v>
      </c>
      <c r="J12" s="233">
        <v>800</v>
      </c>
      <c r="K12" s="234">
        <v>1032</v>
      </c>
      <c r="L12" s="232">
        <v>232</v>
      </c>
      <c r="M12" s="233">
        <v>800</v>
      </c>
      <c r="N12" s="234">
        <v>1032</v>
      </c>
      <c r="O12" s="232">
        <v>232</v>
      </c>
      <c r="P12" s="233">
        <v>800</v>
      </c>
      <c r="Q12" s="234">
        <v>1032</v>
      </c>
      <c r="R12" s="93">
        <v>3.25</v>
      </c>
      <c r="S12" s="214" t="s">
        <v>154</v>
      </c>
    </row>
    <row r="13" spans="1:19" ht="14.25" x14ac:dyDescent="0.2">
      <c r="A13" s="262" t="s">
        <v>169</v>
      </c>
      <c r="B13" s="231">
        <v>557</v>
      </c>
      <c r="C13" s="232">
        <v>1667.4540645169302</v>
      </c>
      <c r="D13" s="233">
        <v>1524.5459354830698</v>
      </c>
      <c r="E13" s="234">
        <v>3192</v>
      </c>
      <c r="F13" s="232">
        <v>1095.732</v>
      </c>
      <c r="G13" s="233">
        <v>1175.268</v>
      </c>
      <c r="H13" s="234">
        <v>2271</v>
      </c>
      <c r="I13" s="232">
        <v>725.61199999999997</v>
      </c>
      <c r="J13" s="233">
        <v>406.38800000000003</v>
      </c>
      <c r="K13" s="234">
        <v>1132</v>
      </c>
      <c r="L13" s="232">
        <v>357</v>
      </c>
      <c r="M13" s="233">
        <v>200</v>
      </c>
      <c r="N13" s="234">
        <v>557</v>
      </c>
      <c r="O13" s="232">
        <v>357</v>
      </c>
      <c r="P13" s="233">
        <v>200</v>
      </c>
      <c r="Q13" s="234">
        <v>557</v>
      </c>
      <c r="R13" s="93">
        <v>4.0771992818671459</v>
      </c>
      <c r="S13" s="214" t="s">
        <v>99</v>
      </c>
    </row>
    <row r="14" spans="1:19" x14ac:dyDescent="0.2">
      <c r="A14" s="216" t="s">
        <v>143</v>
      </c>
      <c r="B14" s="231">
        <v>525</v>
      </c>
      <c r="C14" s="232">
        <v>10375.9</v>
      </c>
      <c r="D14" s="233">
        <v>1689.1000000000004</v>
      </c>
      <c r="E14" s="234">
        <v>12065</v>
      </c>
      <c r="F14" s="232">
        <v>6450</v>
      </c>
      <c r="G14" s="233">
        <v>1050</v>
      </c>
      <c r="H14" s="234">
        <v>7500</v>
      </c>
      <c r="I14" s="232">
        <v>274.25231324291616</v>
      </c>
      <c r="J14" s="233">
        <v>250.74768675708384</v>
      </c>
      <c r="K14" s="234">
        <v>525</v>
      </c>
      <c r="L14" s="232">
        <v>456.75</v>
      </c>
      <c r="M14" s="233">
        <v>68.25</v>
      </c>
      <c r="N14" s="234">
        <v>525</v>
      </c>
      <c r="O14" s="232">
        <v>456.75</v>
      </c>
      <c r="P14" s="233">
        <v>68.25</v>
      </c>
      <c r="Q14" s="234">
        <v>525</v>
      </c>
      <c r="R14" s="93">
        <v>14.285714285714286</v>
      </c>
      <c r="S14" s="214" t="s">
        <v>99</v>
      </c>
    </row>
    <row r="15" spans="1:19" x14ac:dyDescent="0.2">
      <c r="A15" s="216" t="s">
        <v>148</v>
      </c>
      <c r="B15" s="231">
        <v>491</v>
      </c>
      <c r="C15" s="232">
        <v>175</v>
      </c>
      <c r="D15" s="233">
        <v>340</v>
      </c>
      <c r="E15" s="234">
        <v>515</v>
      </c>
      <c r="F15" s="232">
        <v>175</v>
      </c>
      <c r="G15" s="233">
        <v>340</v>
      </c>
      <c r="H15" s="234">
        <v>515</v>
      </c>
      <c r="I15" s="232">
        <v>175</v>
      </c>
      <c r="J15" s="233">
        <v>340</v>
      </c>
      <c r="K15" s="234">
        <v>515</v>
      </c>
      <c r="L15" s="232">
        <v>157</v>
      </c>
      <c r="M15" s="233">
        <v>334</v>
      </c>
      <c r="N15" s="234">
        <v>491</v>
      </c>
      <c r="O15" s="232">
        <v>157</v>
      </c>
      <c r="P15" s="233">
        <v>334</v>
      </c>
      <c r="Q15" s="234">
        <v>491</v>
      </c>
      <c r="R15" s="93">
        <v>1.0488798370672099</v>
      </c>
      <c r="S15" s="214" t="s">
        <v>154</v>
      </c>
    </row>
    <row r="16" spans="1:19" x14ac:dyDescent="0.2">
      <c r="A16" s="216" t="s">
        <v>149</v>
      </c>
      <c r="B16" s="231">
        <v>415</v>
      </c>
      <c r="C16" s="232">
        <v>135</v>
      </c>
      <c r="D16" s="233">
        <v>305</v>
      </c>
      <c r="E16" s="234">
        <v>440</v>
      </c>
      <c r="F16" s="232">
        <v>135</v>
      </c>
      <c r="G16" s="233">
        <v>305</v>
      </c>
      <c r="H16" s="234">
        <v>440</v>
      </c>
      <c r="I16" s="232">
        <v>130</v>
      </c>
      <c r="J16" s="233">
        <v>285</v>
      </c>
      <c r="K16" s="234">
        <v>415</v>
      </c>
      <c r="L16" s="232">
        <v>130</v>
      </c>
      <c r="M16" s="233">
        <v>285</v>
      </c>
      <c r="N16" s="234">
        <v>415</v>
      </c>
      <c r="O16" s="232">
        <v>130</v>
      </c>
      <c r="P16" s="233">
        <v>285</v>
      </c>
      <c r="Q16" s="234">
        <v>415</v>
      </c>
      <c r="R16" s="93">
        <v>1.0602409638554218</v>
      </c>
      <c r="S16" s="214" t="s">
        <v>154</v>
      </c>
    </row>
    <row r="17" spans="1:19" x14ac:dyDescent="0.2">
      <c r="A17" s="216" t="s">
        <v>144</v>
      </c>
      <c r="B17" s="231">
        <v>306</v>
      </c>
      <c r="C17" s="232">
        <v>6992.4675747810297</v>
      </c>
      <c r="D17" s="233">
        <v>6393.1824252189699</v>
      </c>
      <c r="E17" s="234">
        <v>13385.65</v>
      </c>
      <c r="F17" s="232">
        <v>4721.9059999999999</v>
      </c>
      <c r="G17" s="233">
        <v>-2203.9059999999999</v>
      </c>
      <c r="H17" s="234">
        <v>2518</v>
      </c>
      <c r="I17" s="232">
        <v>153.05891005747512</v>
      </c>
      <c r="J17" s="233">
        <v>139.94108994252488</v>
      </c>
      <c r="K17" s="234">
        <v>293</v>
      </c>
      <c r="L17" s="232">
        <v>153.05891005747512</v>
      </c>
      <c r="M17" s="233">
        <v>139.94108994252488</v>
      </c>
      <c r="N17" s="234">
        <v>293</v>
      </c>
      <c r="O17" s="232">
        <v>264.38400000000001</v>
      </c>
      <c r="P17" s="233">
        <v>28.615999999999985</v>
      </c>
      <c r="Q17" s="234">
        <v>293</v>
      </c>
      <c r="R17" s="93">
        <v>8.5938566552901019</v>
      </c>
      <c r="S17" s="214" t="s">
        <v>99</v>
      </c>
    </row>
    <row r="18" spans="1:19" x14ac:dyDescent="0.2">
      <c r="A18" s="216" t="s">
        <v>150</v>
      </c>
      <c r="B18" s="231">
        <v>260</v>
      </c>
      <c r="C18" s="232">
        <v>4552</v>
      </c>
      <c r="D18" s="233">
        <v>1527</v>
      </c>
      <c r="E18" s="234">
        <v>6079</v>
      </c>
      <c r="F18" s="232">
        <v>2135</v>
      </c>
      <c r="G18" s="233">
        <v>680</v>
      </c>
      <c r="H18" s="234">
        <v>2815</v>
      </c>
      <c r="I18" s="232">
        <v>436</v>
      </c>
      <c r="J18" s="233">
        <v>108</v>
      </c>
      <c r="K18" s="234">
        <v>544</v>
      </c>
      <c r="L18" s="232">
        <v>207</v>
      </c>
      <c r="M18" s="233">
        <v>53</v>
      </c>
      <c r="N18" s="234">
        <v>260</v>
      </c>
      <c r="O18" s="232">
        <v>207</v>
      </c>
      <c r="P18" s="233">
        <v>53</v>
      </c>
      <c r="Q18" s="234">
        <v>260</v>
      </c>
      <c r="R18" s="93">
        <v>10.826923076923077</v>
      </c>
      <c r="S18" s="214" t="s">
        <v>154</v>
      </c>
    </row>
    <row r="19" spans="1:19" x14ac:dyDescent="0.2">
      <c r="A19" s="216" t="s">
        <v>151</v>
      </c>
      <c r="B19" s="231">
        <v>239</v>
      </c>
      <c r="C19" s="232">
        <v>50</v>
      </c>
      <c r="D19" s="233">
        <v>199</v>
      </c>
      <c r="E19" s="234">
        <v>249</v>
      </c>
      <c r="F19" s="232">
        <v>49</v>
      </c>
      <c r="G19" s="233">
        <v>195</v>
      </c>
      <c r="H19" s="234">
        <v>244</v>
      </c>
      <c r="I19" s="232">
        <v>49</v>
      </c>
      <c r="J19" s="233">
        <v>190</v>
      </c>
      <c r="K19" s="234">
        <v>239</v>
      </c>
      <c r="L19" s="232">
        <v>49</v>
      </c>
      <c r="M19" s="233">
        <v>190</v>
      </c>
      <c r="N19" s="234">
        <v>239</v>
      </c>
      <c r="O19" s="232">
        <v>49</v>
      </c>
      <c r="P19" s="233">
        <v>190</v>
      </c>
      <c r="Q19" s="234">
        <v>239</v>
      </c>
      <c r="R19" s="93">
        <v>1.0209205020920502</v>
      </c>
      <c r="S19" s="214" t="s">
        <v>154</v>
      </c>
    </row>
    <row r="20" spans="1:19" x14ac:dyDescent="0.2">
      <c r="A20" s="163" t="s">
        <v>24</v>
      </c>
      <c r="B20" s="231"/>
      <c r="C20" s="232"/>
      <c r="D20" s="233"/>
      <c r="E20" s="234"/>
      <c r="F20" s="232"/>
      <c r="G20" s="233"/>
      <c r="H20" s="234"/>
      <c r="I20" s="232"/>
      <c r="J20" s="233"/>
      <c r="K20" s="234"/>
      <c r="L20" s="232"/>
      <c r="M20" s="233"/>
      <c r="N20" s="234"/>
      <c r="O20" s="232"/>
      <c r="P20" s="233"/>
      <c r="Q20" s="234"/>
      <c r="R20" s="93"/>
      <c r="S20" s="214"/>
    </row>
    <row r="21" spans="1:19" ht="14.25" x14ac:dyDescent="0.2">
      <c r="A21" s="262" t="s">
        <v>170</v>
      </c>
      <c r="B21" s="231">
        <v>563</v>
      </c>
      <c r="C21" s="232">
        <v>9215.2277231522166</v>
      </c>
      <c r="D21" s="233">
        <v>8425.4422768477816</v>
      </c>
      <c r="E21" s="234">
        <v>17640.669999999998</v>
      </c>
      <c r="F21" s="232">
        <v>4913.29</v>
      </c>
      <c r="G21" s="233">
        <v>1108.71</v>
      </c>
      <c r="H21" s="234">
        <v>6022</v>
      </c>
      <c r="I21" s="232">
        <v>1063.44444444444</v>
      </c>
      <c r="J21" s="233">
        <v>625.55555555555998</v>
      </c>
      <c r="K21" s="234">
        <v>1689</v>
      </c>
      <c r="L21" s="232">
        <v>506.137</v>
      </c>
      <c r="M21" s="233">
        <v>56.863</v>
      </c>
      <c r="N21" s="234">
        <v>563</v>
      </c>
      <c r="O21" s="232">
        <v>506.137</v>
      </c>
      <c r="P21" s="233">
        <v>56.863</v>
      </c>
      <c r="Q21" s="234">
        <v>563</v>
      </c>
      <c r="R21" s="93">
        <v>10.696269982238011</v>
      </c>
      <c r="S21" s="214" t="s">
        <v>99</v>
      </c>
    </row>
    <row r="22" spans="1:19" x14ac:dyDescent="0.2">
      <c r="A22" s="216" t="s">
        <v>145</v>
      </c>
      <c r="B22" s="231">
        <v>246</v>
      </c>
      <c r="C22" s="232">
        <v>4026.5463437645672</v>
      </c>
      <c r="D22" s="233">
        <v>3681.4536562354328</v>
      </c>
      <c r="E22" s="234">
        <v>7708</v>
      </c>
      <c r="F22" s="235">
        <v>1360</v>
      </c>
      <c r="G22" s="233">
        <v>1134.752</v>
      </c>
      <c r="H22" s="234">
        <v>2494.752</v>
      </c>
      <c r="I22" s="232">
        <v>464.666666666666</v>
      </c>
      <c r="J22" s="233">
        <v>273.333333333334</v>
      </c>
      <c r="K22" s="234">
        <v>738</v>
      </c>
      <c r="L22" s="232">
        <v>115.96954959986169</v>
      </c>
      <c r="M22" s="233">
        <v>106.03045040013831</v>
      </c>
      <c r="N22" s="234">
        <v>222</v>
      </c>
      <c r="O22" s="232">
        <v>186.96</v>
      </c>
      <c r="P22" s="233">
        <v>35.039999999999992</v>
      </c>
      <c r="Q22" s="234">
        <v>222</v>
      </c>
      <c r="R22" s="93">
        <v>11.237621621621621</v>
      </c>
      <c r="S22" s="214" t="s">
        <v>99</v>
      </c>
    </row>
    <row r="23" spans="1:19" x14ac:dyDescent="0.2">
      <c r="A23" s="216" t="s">
        <v>146</v>
      </c>
      <c r="B23" s="231">
        <v>24</v>
      </c>
      <c r="C23" s="232">
        <v>1016</v>
      </c>
      <c r="D23" s="233">
        <v>404</v>
      </c>
      <c r="E23" s="234">
        <v>1420</v>
      </c>
      <c r="F23" s="232">
        <v>325</v>
      </c>
      <c r="G23" s="233">
        <v>172</v>
      </c>
      <c r="H23" s="234">
        <v>497</v>
      </c>
      <c r="I23" s="232">
        <v>262</v>
      </c>
      <c r="J23" s="233">
        <v>136</v>
      </c>
      <c r="K23" s="234">
        <v>398</v>
      </c>
      <c r="L23" s="232">
        <v>145</v>
      </c>
      <c r="M23" s="233">
        <v>70</v>
      </c>
      <c r="N23" s="234">
        <v>215</v>
      </c>
      <c r="O23" s="232">
        <v>145</v>
      </c>
      <c r="P23" s="233">
        <v>70</v>
      </c>
      <c r="Q23" s="234">
        <v>215</v>
      </c>
      <c r="R23" s="93">
        <v>2.311627906976744</v>
      </c>
      <c r="S23" s="214" t="s">
        <v>99</v>
      </c>
    </row>
    <row r="25" spans="1:19" s="2" customFormat="1" ht="12" customHeight="1" x14ac:dyDescent="0.2">
      <c r="A25" s="327" t="s">
        <v>86</v>
      </c>
      <c r="B25" s="327"/>
      <c r="C25" s="327"/>
      <c r="D25" s="327"/>
      <c r="E25" s="327"/>
      <c r="F25" s="327"/>
      <c r="G25" s="327"/>
      <c r="H25" s="327"/>
      <c r="I25" s="327"/>
      <c r="J25" s="327"/>
      <c r="K25" s="327"/>
      <c r="L25" s="327"/>
      <c r="M25" s="327"/>
      <c r="N25" s="327"/>
      <c r="O25" s="327"/>
      <c r="P25" s="327"/>
      <c r="Q25" s="327"/>
      <c r="R25" s="327"/>
    </row>
    <row r="26" spans="1:19" s="2" customFormat="1" x14ac:dyDescent="0.2">
      <c r="A26" s="1" t="s">
        <v>42</v>
      </c>
      <c r="B26" s="1"/>
      <c r="C26" s="1"/>
      <c r="D26" s="1"/>
      <c r="E26" s="1"/>
      <c r="F26" s="1"/>
      <c r="G26" s="1"/>
      <c r="H26" s="199"/>
      <c r="I26" s="199"/>
      <c r="J26" s="199"/>
      <c r="K26" s="199"/>
      <c r="L26" s="199"/>
      <c r="M26" s="199"/>
      <c r="N26" s="199"/>
      <c r="O26" s="199"/>
      <c r="P26" s="199"/>
      <c r="Q26" s="199"/>
      <c r="R26" s="199"/>
    </row>
    <row r="27" spans="1:19" s="2" customFormat="1" x14ac:dyDescent="0.2">
      <c r="A27" s="166" t="s">
        <v>71</v>
      </c>
      <c r="B27" s="166"/>
      <c r="C27" s="166"/>
      <c r="D27" s="166"/>
      <c r="E27" s="166"/>
      <c r="F27" s="166"/>
      <c r="G27" s="166"/>
      <c r="H27" s="248"/>
      <c r="I27" s="1"/>
      <c r="J27" s="1"/>
      <c r="K27" s="1"/>
      <c r="L27" s="1"/>
      <c r="M27" s="1"/>
      <c r="N27" s="1"/>
      <c r="O27" s="1"/>
      <c r="P27" s="1"/>
      <c r="Q27" s="1"/>
      <c r="R27" s="1"/>
    </row>
    <row r="28" spans="1:19" x14ac:dyDescent="0.2">
      <c r="H28" s="248"/>
    </row>
  </sheetData>
  <mergeCells count="8">
    <mergeCell ref="R3:R4"/>
    <mergeCell ref="A25:R25"/>
    <mergeCell ref="A2:R2"/>
    <mergeCell ref="C3:E3"/>
    <mergeCell ref="F3:H3"/>
    <mergeCell ref="I3:K3"/>
    <mergeCell ref="L3:N3"/>
    <mergeCell ref="O3:Q3"/>
  </mergeCells>
  <phoneticPr fontId="1" type="noConversion"/>
  <pageMargins left="0.22" right="0.31" top="0.984251969" bottom="0.78"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5" tint="0.59999389629810485"/>
  </sheetPr>
  <dimension ref="A1:P15"/>
  <sheetViews>
    <sheetView showGridLines="0" zoomScale="80" zoomScaleNormal="80" workbookViewId="0">
      <selection activeCell="C22" sqref="C22"/>
    </sheetView>
  </sheetViews>
  <sheetFormatPr baseColWidth="10" defaultColWidth="9.140625" defaultRowHeight="12.75" x14ac:dyDescent="0.2"/>
  <cols>
    <col min="1" max="1" width="43.42578125" style="1" customWidth="1"/>
    <col min="2" max="4" width="9" style="1" customWidth="1"/>
    <col min="5" max="5" width="11.28515625" style="1" customWidth="1"/>
    <col min="6" max="8" width="9" style="1" customWidth="1"/>
    <col min="9" max="9" width="10.42578125" style="1" customWidth="1"/>
    <col min="10" max="11" width="9" style="1" customWidth="1"/>
    <col min="12" max="12" width="12.7109375" style="1" customWidth="1"/>
    <col min="13" max="256" width="11.42578125" style="1" customWidth="1"/>
    <col min="257" max="16384" width="9.140625" style="1"/>
  </cols>
  <sheetData>
    <row r="1" spans="1:16" ht="31.9" customHeight="1" x14ac:dyDescent="0.2">
      <c r="A1" s="267" t="s">
        <v>171</v>
      </c>
      <c r="B1" s="268"/>
      <c r="C1" s="268"/>
      <c r="D1" s="268"/>
      <c r="E1" s="268"/>
      <c r="F1" s="268"/>
      <c r="G1" s="268"/>
      <c r="H1" s="268"/>
      <c r="I1" s="268"/>
      <c r="J1" s="268"/>
      <c r="K1" s="268"/>
      <c r="L1" s="268"/>
      <c r="M1" s="247"/>
      <c r="N1" s="247"/>
      <c r="O1" s="247"/>
      <c r="P1" s="247"/>
    </row>
    <row r="2" spans="1:16" s="23" customFormat="1" x14ac:dyDescent="0.2">
      <c r="A2" s="283"/>
      <c r="B2" s="286" t="s">
        <v>7</v>
      </c>
      <c r="C2" s="287"/>
      <c r="D2" s="282" t="s">
        <v>20</v>
      </c>
      <c r="E2" s="280"/>
      <c r="F2" s="280"/>
      <c r="G2" s="281"/>
      <c r="H2" s="282" t="s">
        <v>8</v>
      </c>
      <c r="I2" s="280"/>
      <c r="J2" s="280"/>
      <c r="K2" s="280"/>
      <c r="L2" s="270" t="s">
        <v>155</v>
      </c>
      <c r="M2" s="183"/>
    </row>
    <row r="3" spans="1:16" s="23" customFormat="1" x14ac:dyDescent="0.2">
      <c r="A3" s="284"/>
      <c r="B3" s="272" t="s">
        <v>87</v>
      </c>
      <c r="C3" s="274" t="s">
        <v>88</v>
      </c>
      <c r="D3" s="276" t="s">
        <v>87</v>
      </c>
      <c r="E3" s="278" t="s">
        <v>88</v>
      </c>
      <c r="F3" s="280" t="s">
        <v>43</v>
      </c>
      <c r="G3" s="281"/>
      <c r="H3" s="276" t="s">
        <v>87</v>
      </c>
      <c r="I3" s="278" t="s">
        <v>88</v>
      </c>
      <c r="J3" s="282" t="s">
        <v>43</v>
      </c>
      <c r="K3" s="280"/>
      <c r="L3" s="271"/>
      <c r="M3" s="183"/>
    </row>
    <row r="4" spans="1:16" s="23" customFormat="1" ht="38.25" x14ac:dyDescent="0.2">
      <c r="A4" s="285"/>
      <c r="B4" s="273"/>
      <c r="C4" s="275"/>
      <c r="D4" s="277"/>
      <c r="E4" s="279"/>
      <c r="F4" s="184" t="s">
        <v>87</v>
      </c>
      <c r="G4" s="185" t="s">
        <v>88</v>
      </c>
      <c r="H4" s="277"/>
      <c r="I4" s="279"/>
      <c r="J4" s="198" t="s">
        <v>87</v>
      </c>
      <c r="K4" s="185" t="s">
        <v>88</v>
      </c>
      <c r="L4" s="271"/>
      <c r="M4" s="186"/>
    </row>
    <row r="5" spans="1:16" s="23" customFormat="1" x14ac:dyDescent="0.2">
      <c r="A5" s="187" t="s">
        <v>85</v>
      </c>
      <c r="B5" s="195">
        <v>13908</v>
      </c>
      <c r="C5" s="204">
        <v>6.3953488372093026E-2</v>
      </c>
      <c r="D5" s="195">
        <v>89302.846380000003</v>
      </c>
      <c r="E5" s="236">
        <v>-2.6836404542251606E-2</v>
      </c>
      <c r="F5" s="194">
        <v>57741.957756999996</v>
      </c>
      <c r="G5" s="204">
        <v>8.2073139778495521E-3</v>
      </c>
      <c r="H5" s="195">
        <v>11279.8111228</v>
      </c>
      <c r="I5" s="236">
        <v>-3.985049260168545E-4</v>
      </c>
      <c r="J5" s="194">
        <v>6843.3668556000002</v>
      </c>
      <c r="K5" s="204">
        <v>4.9148735984399575E-2</v>
      </c>
      <c r="L5" s="206">
        <v>7.9170515718557759</v>
      </c>
      <c r="M5" s="188"/>
    </row>
    <row r="6" spans="1:16" s="23" customFormat="1" x14ac:dyDescent="0.2">
      <c r="A6" s="189" t="s">
        <v>91</v>
      </c>
      <c r="B6" s="165">
        <v>7854.3123689727454</v>
      </c>
      <c r="C6" s="205">
        <v>-0.22219128847566397</v>
      </c>
      <c r="D6" s="165">
        <v>29563.417529999999</v>
      </c>
      <c r="E6" s="237">
        <v>-0.50790974505724384</v>
      </c>
      <c r="F6" s="72">
        <v>18232.205370607953</v>
      </c>
      <c r="G6" s="205">
        <v>-0.41181585040996949</v>
      </c>
      <c r="H6" s="165">
        <v>7754.8178941023043</v>
      </c>
      <c r="I6" s="237">
        <v>-0.41113084561452623</v>
      </c>
      <c r="J6" s="72">
        <v>3037.5219010999999</v>
      </c>
      <c r="K6" s="205">
        <v>-0.48023198626043428</v>
      </c>
      <c r="L6" s="207">
        <v>4.274166363971724</v>
      </c>
      <c r="M6" s="188"/>
    </row>
    <row r="7" spans="1:16" s="23" customFormat="1" x14ac:dyDescent="0.2">
      <c r="A7" s="190" t="s">
        <v>160</v>
      </c>
      <c r="B7" s="165">
        <v>6541</v>
      </c>
      <c r="C7" s="205">
        <v>-0.22591715976331361</v>
      </c>
      <c r="D7" s="165">
        <v>21890.417529999999</v>
      </c>
      <c r="E7" s="237">
        <v>-0.48852587378886408</v>
      </c>
      <c r="F7" s="72">
        <v>11731.69464</v>
      </c>
      <c r="G7" s="205">
        <v>-0.43226037850299442</v>
      </c>
      <c r="H7" s="165">
        <v>6455.9132210999996</v>
      </c>
      <c r="I7" s="237">
        <v>-0.4445570660672804</v>
      </c>
      <c r="J7" s="72">
        <v>2529.4092108999998</v>
      </c>
      <c r="K7" s="205">
        <v>-0.47337774441563313</v>
      </c>
      <c r="L7" s="207">
        <v>3.3820803939306532</v>
      </c>
      <c r="M7" s="188"/>
    </row>
    <row r="8" spans="1:16" s="23" customFormat="1" x14ac:dyDescent="0.2">
      <c r="A8" s="190" t="s">
        <v>161</v>
      </c>
      <c r="B8" s="165">
        <v>1313.3123689727458</v>
      </c>
      <c r="C8" s="205">
        <v>-0.20308715474954742</v>
      </c>
      <c r="D8" s="165">
        <v>11310.964271698111</v>
      </c>
      <c r="E8" s="237">
        <v>-0.55549889985267398</v>
      </c>
      <c r="F8" s="72">
        <v>6500.5107306079553</v>
      </c>
      <c r="G8" s="205">
        <v>-0.37093331281904762</v>
      </c>
      <c r="H8" s="165">
        <v>1298.9046730023049</v>
      </c>
      <c r="I8" s="237">
        <v>-0.1598288014215363</v>
      </c>
      <c r="J8" s="72">
        <v>508.11269019999997</v>
      </c>
      <c r="K8" s="205">
        <v>-0.51185943555937674</v>
      </c>
      <c r="L8" s="207">
        <v>8.7080788196363965</v>
      </c>
      <c r="M8" s="188"/>
    </row>
    <row r="9" spans="1:16" s="23" customFormat="1" x14ac:dyDescent="0.2">
      <c r="A9" s="191" t="s">
        <v>92</v>
      </c>
      <c r="B9" s="165">
        <v>250</v>
      </c>
      <c r="C9" s="205">
        <v>-0.97086586644913175</v>
      </c>
      <c r="D9" s="165">
        <v>274</v>
      </c>
      <c r="E9" s="237">
        <v>-0.92001183176661261</v>
      </c>
      <c r="F9" s="72">
        <v>172</v>
      </c>
      <c r="G9" s="205">
        <v>-0.91922840795117899</v>
      </c>
      <c r="H9" s="165">
        <v>133</v>
      </c>
      <c r="I9" s="237">
        <v>-0.93238434163701067</v>
      </c>
      <c r="J9" s="72">
        <v>132</v>
      </c>
      <c r="K9" s="205">
        <v>-0.89783885204179903</v>
      </c>
      <c r="L9" s="207">
        <v>2.0601503759398496</v>
      </c>
      <c r="M9" s="188"/>
    </row>
    <row r="10" spans="1:16" s="182" customFormat="1" x14ac:dyDescent="0.2">
      <c r="A10" s="192" t="s">
        <v>10</v>
      </c>
      <c r="B10" s="196">
        <v>22012.312368972744</v>
      </c>
      <c r="C10" s="203">
        <v>-0.37021308168423139</v>
      </c>
      <c r="D10" s="196">
        <v>122778.22818169811</v>
      </c>
      <c r="E10" s="203">
        <v>-0.23268102015494951</v>
      </c>
      <c r="F10" s="197">
        <v>76146.163127607957</v>
      </c>
      <c r="G10" s="203">
        <v>-0.15766414491668687</v>
      </c>
      <c r="H10" s="196">
        <v>19167.629016902305</v>
      </c>
      <c r="I10" s="203">
        <v>-0.2745115221610494</v>
      </c>
      <c r="J10" s="197">
        <v>10012.8887567</v>
      </c>
      <c r="K10" s="203">
        <v>-0.26693044108053809</v>
      </c>
      <c r="L10" s="208">
        <v>6.4025773909480304</v>
      </c>
      <c r="M10" s="193"/>
    </row>
    <row r="11" spans="1:16" ht="18.75" customHeight="1" x14ac:dyDescent="0.2">
      <c r="A11" s="269" t="s">
        <v>86</v>
      </c>
      <c r="B11" s="269"/>
      <c r="C11" s="269"/>
      <c r="D11" s="269"/>
      <c r="E11" s="269"/>
      <c r="F11" s="269"/>
      <c r="G11" s="269"/>
      <c r="H11" s="269"/>
      <c r="I11" s="269"/>
      <c r="J11" s="269"/>
    </row>
    <row r="12" spans="1:16" x14ac:dyDescent="0.2">
      <c r="A12" s="9" t="s">
        <v>100</v>
      </c>
      <c r="B12" s="9"/>
      <c r="C12" s="9"/>
      <c r="D12" s="9"/>
      <c r="E12" s="9"/>
      <c r="F12" s="9"/>
      <c r="G12" s="9"/>
      <c r="H12" s="9"/>
      <c r="I12" s="9"/>
      <c r="J12" s="9"/>
    </row>
    <row r="13" spans="1:16" x14ac:dyDescent="0.2">
      <c r="A13" s="9"/>
      <c r="B13" s="9"/>
      <c r="C13" s="9"/>
      <c r="D13" s="9"/>
      <c r="E13" s="9"/>
      <c r="F13" s="9"/>
      <c r="G13" s="9"/>
      <c r="H13" s="9"/>
      <c r="I13" s="9"/>
      <c r="J13" s="9"/>
    </row>
    <row r="14" spans="1:16" x14ac:dyDescent="0.2">
      <c r="A14" s="9"/>
      <c r="B14" s="9"/>
      <c r="C14" s="9"/>
      <c r="D14" s="9"/>
      <c r="E14" s="9"/>
      <c r="F14" s="9"/>
      <c r="G14" s="9"/>
      <c r="H14" s="9"/>
      <c r="I14" s="9"/>
      <c r="J14" s="9"/>
    </row>
    <row r="15" spans="1:16" x14ac:dyDescent="0.2">
      <c r="A15" s="9"/>
      <c r="B15" s="9"/>
      <c r="C15" s="9"/>
      <c r="D15" s="9"/>
      <c r="E15" s="9"/>
      <c r="F15" s="9"/>
      <c r="G15" s="9"/>
      <c r="H15" s="9"/>
      <c r="I15" s="9"/>
      <c r="J15" s="9"/>
    </row>
  </sheetData>
  <mergeCells count="15">
    <mergeCell ref="A1:L1"/>
    <mergeCell ref="A11:J11"/>
    <mergeCell ref="L2:L4"/>
    <mergeCell ref="B3:B4"/>
    <mergeCell ref="C3:C4"/>
    <mergeCell ref="D3:D4"/>
    <mergeCell ref="E3:E4"/>
    <mergeCell ref="F3:G3"/>
    <mergeCell ref="H3:H4"/>
    <mergeCell ref="I3:I4"/>
    <mergeCell ref="J3:K3"/>
    <mergeCell ref="A2:A4"/>
    <mergeCell ref="B2:C2"/>
    <mergeCell ref="D2:G2"/>
    <mergeCell ref="H2:K2"/>
  </mergeCells>
  <phoneticPr fontId="1" type="noConversion"/>
  <pageMargins left="0.25" right="0.25" top="0.75" bottom="0.75" header="0.3" footer="0.3"/>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59999389629810485"/>
    <pageSetUpPr fitToPage="1"/>
  </sheetPr>
  <dimension ref="A1:M32"/>
  <sheetViews>
    <sheetView showGridLines="0" zoomScale="80" zoomScaleNormal="80" workbookViewId="0">
      <selection sqref="A1:G1"/>
    </sheetView>
  </sheetViews>
  <sheetFormatPr baseColWidth="10" defaultColWidth="9.140625" defaultRowHeight="12.75" x14ac:dyDescent="0.2"/>
  <cols>
    <col min="1" max="1" width="22" style="1" customWidth="1"/>
    <col min="2" max="4" width="11.42578125" style="1" customWidth="1"/>
    <col min="5" max="5" width="9.42578125" style="1" customWidth="1"/>
    <col min="6" max="6" width="11.42578125" style="1" customWidth="1"/>
    <col min="7" max="7" width="13.85546875" style="1" customWidth="1"/>
    <col min="8" max="256" width="11.42578125" style="1" customWidth="1"/>
    <col min="257" max="16384" width="9.140625" style="1"/>
  </cols>
  <sheetData>
    <row r="1" spans="1:13" ht="66.75" customHeight="1" thickBot="1" x14ac:dyDescent="0.25">
      <c r="A1" s="292" t="s">
        <v>174</v>
      </c>
      <c r="B1" s="293"/>
      <c r="C1" s="293"/>
      <c r="D1" s="293"/>
      <c r="E1" s="293"/>
      <c r="F1" s="293"/>
      <c r="G1" s="293"/>
    </row>
    <row r="2" spans="1:13" ht="25.5" x14ac:dyDescent="0.2">
      <c r="A2" s="27" t="s">
        <v>46</v>
      </c>
      <c r="B2" s="27" t="s">
        <v>7</v>
      </c>
      <c r="C2" s="27" t="s">
        <v>8</v>
      </c>
      <c r="D2" s="27" t="s">
        <v>9</v>
      </c>
      <c r="E2" s="27" t="s">
        <v>50</v>
      </c>
      <c r="G2" s="28"/>
      <c r="H2" s="28"/>
      <c r="I2" s="28"/>
      <c r="J2" s="29"/>
    </row>
    <row r="3" spans="1:13" x14ac:dyDescent="0.2">
      <c r="A3" s="19">
        <v>2001</v>
      </c>
      <c r="B3" s="21">
        <v>2990</v>
      </c>
      <c r="C3" s="21">
        <v>5603</v>
      </c>
      <c r="D3" s="21">
        <v>5373</v>
      </c>
      <c r="E3" s="30">
        <v>3.1</v>
      </c>
      <c r="G3" s="2"/>
      <c r="I3" s="2"/>
      <c r="J3" s="164"/>
      <c r="K3" s="164"/>
      <c r="L3" s="164"/>
      <c r="M3" s="164"/>
    </row>
    <row r="4" spans="1:13" x14ac:dyDescent="0.2">
      <c r="A4" s="31">
        <v>2002</v>
      </c>
      <c r="B4" s="32">
        <v>12302</v>
      </c>
      <c r="C4" s="32">
        <v>12404</v>
      </c>
      <c r="D4" s="7">
        <v>12652</v>
      </c>
      <c r="E4" s="13">
        <v>1.8</v>
      </c>
      <c r="H4" s="23"/>
      <c r="J4" s="164"/>
      <c r="K4" s="164"/>
      <c r="L4" s="164"/>
      <c r="M4" s="164"/>
    </row>
    <row r="5" spans="1:13" x14ac:dyDescent="0.2">
      <c r="A5" s="31">
        <v>2003</v>
      </c>
      <c r="B5" s="32">
        <v>6974</v>
      </c>
      <c r="C5" s="32">
        <v>7081</v>
      </c>
      <c r="D5" s="7">
        <v>7538</v>
      </c>
      <c r="E5" s="13">
        <v>2.2999999999999998</v>
      </c>
      <c r="H5" s="23"/>
      <c r="J5" s="164"/>
      <c r="K5" s="164"/>
      <c r="L5" s="164"/>
      <c r="M5" s="164"/>
    </row>
    <row r="6" spans="1:13" x14ac:dyDescent="0.2">
      <c r="A6" s="31">
        <v>2004</v>
      </c>
      <c r="B6" s="32">
        <v>5392</v>
      </c>
      <c r="C6" s="32">
        <v>4781</v>
      </c>
      <c r="D6" s="7">
        <v>4996</v>
      </c>
      <c r="E6" s="13">
        <v>3.2</v>
      </c>
      <c r="H6" s="23"/>
      <c r="J6" s="164"/>
      <c r="K6" s="164"/>
      <c r="L6" s="164"/>
      <c r="M6" s="164"/>
    </row>
    <row r="7" spans="1:13" x14ac:dyDescent="0.2">
      <c r="A7" s="31">
        <v>2005</v>
      </c>
      <c r="B7" s="32">
        <v>2476</v>
      </c>
      <c r="C7" s="32">
        <v>2458</v>
      </c>
      <c r="D7" s="7">
        <v>2469</v>
      </c>
      <c r="E7" s="13">
        <v>3</v>
      </c>
      <c r="H7" s="23"/>
      <c r="J7" s="164"/>
      <c r="K7" s="164"/>
      <c r="L7" s="164"/>
      <c r="M7" s="164"/>
    </row>
    <row r="8" spans="1:13" x14ac:dyDescent="0.2">
      <c r="A8" s="31">
        <v>2006</v>
      </c>
      <c r="B8" s="33">
        <v>56</v>
      </c>
      <c r="C8" s="33">
        <v>121</v>
      </c>
      <c r="D8" s="34">
        <v>120</v>
      </c>
      <c r="E8" s="35">
        <v>4.5999999999999996</v>
      </c>
      <c r="H8" s="23"/>
      <c r="J8" s="164"/>
      <c r="K8" s="164"/>
      <c r="L8" s="164"/>
      <c r="M8" s="164"/>
    </row>
    <row r="9" spans="1:13" ht="16.5" customHeight="1" thickBot="1" x14ac:dyDescent="0.25">
      <c r="A9" s="36" t="s">
        <v>0</v>
      </c>
      <c r="B9" s="37">
        <v>30190</v>
      </c>
      <c r="C9" s="37">
        <v>32448</v>
      </c>
      <c r="D9" s="37">
        <v>33148</v>
      </c>
      <c r="E9" s="38"/>
      <c r="F9" s="7"/>
      <c r="J9" s="164"/>
      <c r="K9" s="164"/>
      <c r="L9" s="164"/>
      <c r="M9" s="164"/>
    </row>
    <row r="10" spans="1:13" x14ac:dyDescent="0.2">
      <c r="A10" s="291" t="s">
        <v>176</v>
      </c>
      <c r="B10" s="289"/>
      <c r="C10" s="289"/>
      <c r="D10" s="289"/>
      <c r="E10" s="289"/>
      <c r="F10" s="289"/>
      <c r="G10" s="289"/>
    </row>
    <row r="11" spans="1:13" x14ac:dyDescent="0.2">
      <c r="A11" s="289"/>
      <c r="B11" s="289"/>
      <c r="C11" s="289"/>
      <c r="D11" s="289"/>
      <c r="E11" s="289"/>
      <c r="F11" s="289"/>
      <c r="G11" s="289"/>
    </row>
    <row r="12" spans="1:13" ht="25.5" customHeight="1" x14ac:dyDescent="0.2">
      <c r="A12" s="294" t="s">
        <v>175</v>
      </c>
      <c r="B12" s="294"/>
      <c r="C12" s="294"/>
      <c r="D12" s="294"/>
      <c r="E12" s="294"/>
      <c r="F12" s="294"/>
      <c r="G12" s="289"/>
      <c r="H12" s="39"/>
      <c r="I12" s="39"/>
    </row>
    <row r="13" spans="1:13" x14ac:dyDescent="0.2">
      <c r="A13" s="9" t="s">
        <v>71</v>
      </c>
    </row>
    <row r="14" spans="1:13" x14ac:dyDescent="0.2">
      <c r="A14" s="2"/>
      <c r="B14" s="2"/>
      <c r="C14" s="2"/>
    </row>
    <row r="15" spans="1:13" ht="58.9" customHeight="1" thickBot="1" x14ac:dyDescent="0.25">
      <c r="A15" s="295" t="s">
        <v>65</v>
      </c>
      <c r="B15" s="295"/>
      <c r="C15" s="295"/>
      <c r="D15" s="295"/>
      <c r="E15" s="295"/>
      <c r="F15" s="295"/>
      <c r="G15" s="295"/>
    </row>
    <row r="16" spans="1:13" ht="25.5" x14ac:dyDescent="0.2">
      <c r="A16" s="27" t="s">
        <v>46</v>
      </c>
      <c r="B16" s="27" t="s">
        <v>7</v>
      </c>
      <c r="C16" s="27" t="s">
        <v>8</v>
      </c>
      <c r="D16" s="27" t="s">
        <v>9</v>
      </c>
      <c r="E16" s="27" t="s">
        <v>50</v>
      </c>
    </row>
    <row r="17" spans="1:13" ht="12.75" customHeight="1" x14ac:dyDescent="0.2">
      <c r="A17" s="177" t="s">
        <v>39</v>
      </c>
      <c r="B17" s="40">
        <v>6143</v>
      </c>
      <c r="C17" s="7">
        <v>5333</v>
      </c>
      <c r="D17" s="40">
        <v>5284</v>
      </c>
      <c r="E17" s="15">
        <v>2.330770673167073</v>
      </c>
      <c r="F17" s="41"/>
      <c r="G17" s="42"/>
      <c r="J17" s="7"/>
      <c r="K17" s="7"/>
      <c r="L17" s="7"/>
      <c r="M17" s="7"/>
    </row>
    <row r="18" spans="1:13" ht="13.5" thickBot="1" x14ac:dyDescent="0.25">
      <c r="A18" s="178" t="s">
        <v>38</v>
      </c>
      <c r="B18" s="43">
        <v>7934</v>
      </c>
      <c r="C18" s="43">
        <v>7124</v>
      </c>
      <c r="D18" s="43">
        <v>7075</v>
      </c>
      <c r="E18" s="6" t="s">
        <v>37</v>
      </c>
      <c r="F18" s="44"/>
      <c r="G18" s="42"/>
      <c r="I18" s="20"/>
      <c r="J18" s="7"/>
      <c r="K18" s="7"/>
      <c r="L18" s="7"/>
      <c r="M18" s="7"/>
    </row>
    <row r="19" spans="1:13" x14ac:dyDescent="0.2">
      <c r="A19" s="177" t="s">
        <v>44</v>
      </c>
      <c r="B19" s="34">
        <v>7931</v>
      </c>
      <c r="C19" s="34">
        <v>4470</v>
      </c>
      <c r="D19" s="34">
        <v>4626</v>
      </c>
      <c r="E19" s="45">
        <v>2.2000000000000002</v>
      </c>
      <c r="F19" s="44"/>
      <c r="G19" s="42"/>
      <c r="J19" s="7"/>
      <c r="K19" s="7"/>
      <c r="L19" s="7"/>
      <c r="M19" s="7"/>
    </row>
    <row r="20" spans="1:13" ht="13.5" thickBot="1" x14ac:dyDescent="0.25">
      <c r="A20" s="178" t="s">
        <v>45</v>
      </c>
      <c r="B20" s="43">
        <v>9497</v>
      </c>
      <c r="C20" s="43">
        <v>6036</v>
      </c>
      <c r="D20" s="43">
        <v>6192</v>
      </c>
      <c r="E20" s="6" t="s">
        <v>37</v>
      </c>
      <c r="F20" s="44"/>
      <c r="G20" s="42"/>
      <c r="J20" s="7"/>
      <c r="K20" s="7"/>
      <c r="L20" s="7"/>
      <c r="M20" s="7"/>
    </row>
    <row r="21" spans="1:13" x14ac:dyDescent="0.2">
      <c r="A21" s="179" t="s">
        <v>53</v>
      </c>
      <c r="B21" s="46">
        <v>5712</v>
      </c>
      <c r="C21" s="46">
        <v>2615</v>
      </c>
      <c r="D21" s="46">
        <v>2604</v>
      </c>
      <c r="E21" s="47">
        <v>1.795793499043977</v>
      </c>
      <c r="F21" s="44"/>
      <c r="G21" s="48"/>
      <c r="J21" s="7"/>
      <c r="K21" s="7"/>
      <c r="L21" s="7"/>
      <c r="M21" s="7"/>
    </row>
    <row r="22" spans="1:13" ht="13.5" thickBot="1" x14ac:dyDescent="0.25">
      <c r="A22" s="178" t="s">
        <v>52</v>
      </c>
      <c r="B22" s="43">
        <v>6012</v>
      </c>
      <c r="C22" s="49">
        <v>2704</v>
      </c>
      <c r="D22" s="49">
        <v>2693</v>
      </c>
      <c r="E22" s="6" t="s">
        <v>37</v>
      </c>
      <c r="F22" s="44"/>
      <c r="G22" s="42"/>
      <c r="J22" s="7"/>
      <c r="K22" s="7"/>
      <c r="L22" s="7"/>
      <c r="M22" s="7"/>
    </row>
    <row r="23" spans="1:13" x14ac:dyDescent="0.2">
      <c r="A23" s="179" t="s">
        <v>60</v>
      </c>
      <c r="B23" s="50">
        <v>3094</v>
      </c>
      <c r="C23" s="50">
        <v>1178</v>
      </c>
      <c r="D23" s="50">
        <v>1164</v>
      </c>
      <c r="E23" s="51">
        <v>2.2999999999999998</v>
      </c>
      <c r="F23" s="44"/>
      <c r="G23" s="42"/>
      <c r="J23" s="7"/>
      <c r="K23" s="7"/>
      <c r="L23" s="7"/>
      <c r="M23" s="7"/>
    </row>
    <row r="24" spans="1:13" ht="13.5" thickBot="1" x14ac:dyDescent="0.25">
      <c r="A24" s="178" t="s">
        <v>61</v>
      </c>
      <c r="B24" s="43">
        <v>3413</v>
      </c>
      <c r="C24" s="49">
        <v>1178</v>
      </c>
      <c r="D24" s="49">
        <v>1483</v>
      </c>
      <c r="E24" s="6" t="s">
        <v>37</v>
      </c>
      <c r="F24" s="44"/>
      <c r="G24" s="42"/>
      <c r="J24" s="7"/>
      <c r="K24" s="7"/>
      <c r="L24" s="7"/>
      <c r="M24" s="7"/>
    </row>
    <row r="25" spans="1:13" ht="15" thickBot="1" x14ac:dyDescent="0.25">
      <c r="A25" s="180" t="s">
        <v>89</v>
      </c>
      <c r="B25" s="52">
        <v>6955</v>
      </c>
      <c r="C25" s="26">
        <v>2487</v>
      </c>
      <c r="D25" s="26">
        <v>2840</v>
      </c>
      <c r="E25" s="53">
        <v>1.97708082026538</v>
      </c>
      <c r="F25" s="44"/>
      <c r="G25" s="42"/>
      <c r="J25" s="7"/>
      <c r="K25" s="7"/>
      <c r="L25" s="7"/>
      <c r="M25" s="7"/>
    </row>
    <row r="26" spans="1:13" ht="13.5" thickBot="1" x14ac:dyDescent="0.25">
      <c r="A26" s="180">
        <v>2018</v>
      </c>
      <c r="B26" s="52">
        <v>8581</v>
      </c>
      <c r="C26" s="26">
        <v>1967</v>
      </c>
      <c r="D26" s="26">
        <v>1802</v>
      </c>
      <c r="E26" s="53">
        <v>1.7414878609232762</v>
      </c>
      <c r="F26" s="44"/>
      <c r="G26" s="42"/>
      <c r="J26" s="7"/>
      <c r="K26" s="7"/>
      <c r="L26" s="7"/>
      <c r="M26" s="7"/>
    </row>
    <row r="27" spans="1:13" x14ac:dyDescent="0.2">
      <c r="A27" s="179" t="s">
        <v>101</v>
      </c>
      <c r="B27" s="34">
        <v>250</v>
      </c>
      <c r="C27" s="3">
        <v>133</v>
      </c>
      <c r="D27" s="3">
        <v>132</v>
      </c>
      <c r="E27" s="209">
        <v>2.1</v>
      </c>
      <c r="F27" s="44"/>
      <c r="G27" s="42"/>
      <c r="J27" s="7"/>
      <c r="K27" s="7"/>
      <c r="L27" s="7"/>
      <c r="M27" s="7"/>
    </row>
    <row r="28" spans="1:13" ht="15" customHeight="1" x14ac:dyDescent="0.2">
      <c r="A28" s="290" t="s">
        <v>86</v>
      </c>
      <c r="B28" s="290"/>
      <c r="C28" s="290"/>
      <c r="D28" s="290"/>
      <c r="E28" s="290"/>
      <c r="F28" s="290"/>
      <c r="G28" s="290"/>
    </row>
    <row r="29" spans="1:13" ht="15.75" customHeight="1" x14ac:dyDescent="0.2">
      <c r="A29" s="290"/>
      <c r="B29" s="290"/>
      <c r="C29" s="290"/>
      <c r="D29" s="290"/>
      <c r="E29" s="290"/>
      <c r="F29" s="290"/>
      <c r="G29" s="290"/>
    </row>
    <row r="30" spans="1:13" ht="99.75" customHeight="1" x14ac:dyDescent="0.2">
      <c r="A30" s="289" t="s">
        <v>162</v>
      </c>
      <c r="B30" s="289"/>
      <c r="C30" s="289"/>
      <c r="D30" s="289"/>
      <c r="E30" s="289"/>
      <c r="F30" s="289"/>
      <c r="G30" s="289"/>
    </row>
    <row r="31" spans="1:13" x14ac:dyDescent="0.2">
      <c r="A31" s="288" t="s">
        <v>90</v>
      </c>
      <c r="B31" s="289"/>
      <c r="C31" s="289"/>
      <c r="D31" s="289"/>
      <c r="E31" s="289"/>
      <c r="F31" s="289"/>
      <c r="G31" s="289"/>
    </row>
    <row r="32" spans="1:13" x14ac:dyDescent="0.2">
      <c r="A32" s="1" t="s">
        <v>102</v>
      </c>
    </row>
  </sheetData>
  <mergeCells count="7">
    <mergeCell ref="A31:G31"/>
    <mergeCell ref="A30:G30"/>
    <mergeCell ref="A28:G29"/>
    <mergeCell ref="A10:G11"/>
    <mergeCell ref="A1:G1"/>
    <mergeCell ref="A12:G12"/>
    <mergeCell ref="A15:G15"/>
  </mergeCells>
  <phoneticPr fontId="1" type="noConversion"/>
  <pageMargins left="0.78740157499999996" right="0.78740157499999996" top="0.984251969" bottom="0.984251969" header="0.4921259845" footer="0.4921259845"/>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5" tint="0.59999389629810485"/>
  </sheetPr>
  <dimension ref="A1:Q25"/>
  <sheetViews>
    <sheetView showGridLines="0" zoomScale="70" zoomScaleNormal="70" workbookViewId="0"/>
  </sheetViews>
  <sheetFormatPr baseColWidth="10" defaultColWidth="11.42578125" defaultRowHeight="12.75" x14ac:dyDescent="0.2"/>
  <cols>
    <col min="1" max="1" width="18.85546875" style="1" customWidth="1"/>
    <col min="2" max="2" width="2.5703125" style="1" customWidth="1"/>
    <col min="3" max="16" width="10.5703125" style="1" customWidth="1"/>
    <col min="17" max="17" width="12.140625" style="1" bestFit="1" customWidth="1"/>
    <col min="18" max="16384" width="11.42578125" style="1"/>
  </cols>
  <sheetData>
    <row r="1" spans="1:17" ht="15" customHeight="1" thickBot="1" x14ac:dyDescent="0.25">
      <c r="A1" s="5" t="s">
        <v>157</v>
      </c>
      <c r="B1" s="10"/>
      <c r="C1" s="9"/>
      <c r="D1" s="9"/>
      <c r="E1" s="9"/>
      <c r="F1" s="9"/>
      <c r="G1" s="9"/>
      <c r="H1" s="9"/>
      <c r="I1" s="9"/>
      <c r="J1" s="9"/>
      <c r="K1" s="9"/>
      <c r="L1" s="9"/>
      <c r="M1" s="9"/>
      <c r="N1" s="9"/>
      <c r="O1" s="9"/>
      <c r="P1" s="9"/>
    </row>
    <row r="2" spans="1:17" ht="51.75" customHeight="1" x14ac:dyDescent="0.2">
      <c r="A2" s="241"/>
      <c r="B2" s="54"/>
      <c r="C2" s="168" t="s">
        <v>7</v>
      </c>
      <c r="D2" s="301" t="s">
        <v>20</v>
      </c>
      <c r="E2" s="302"/>
      <c r="F2" s="303"/>
      <c r="G2" s="299" t="s">
        <v>32</v>
      </c>
      <c r="H2" s="300"/>
      <c r="I2" s="287"/>
      <c r="J2" s="301" t="s">
        <v>8</v>
      </c>
      <c r="K2" s="302"/>
      <c r="L2" s="303"/>
      <c r="M2" s="301" t="s">
        <v>9</v>
      </c>
      <c r="N2" s="302"/>
      <c r="O2" s="303"/>
      <c r="P2" s="55" t="s">
        <v>51</v>
      </c>
      <c r="Q2" s="171" t="s">
        <v>93</v>
      </c>
    </row>
    <row r="3" spans="1:17" x14ac:dyDescent="0.2">
      <c r="A3" s="9"/>
      <c r="B3" s="56"/>
      <c r="C3" s="57"/>
      <c r="D3" s="58" t="s">
        <v>34</v>
      </c>
      <c r="E3" s="59" t="s">
        <v>33</v>
      </c>
      <c r="F3" s="60" t="s">
        <v>10</v>
      </c>
      <c r="G3" s="58" t="s">
        <v>34</v>
      </c>
      <c r="H3" s="59" t="s">
        <v>33</v>
      </c>
      <c r="I3" s="61" t="s">
        <v>10</v>
      </c>
      <c r="J3" s="58" t="s">
        <v>34</v>
      </c>
      <c r="K3" s="59" t="s">
        <v>33</v>
      </c>
      <c r="L3" s="61" t="s">
        <v>10</v>
      </c>
      <c r="M3" s="58" t="s">
        <v>34</v>
      </c>
      <c r="N3" s="59" t="s">
        <v>33</v>
      </c>
      <c r="O3" s="61" t="s">
        <v>10</v>
      </c>
      <c r="P3" s="62"/>
      <c r="Q3" s="59"/>
    </row>
    <row r="4" spans="1:17" x14ac:dyDescent="0.2">
      <c r="A4" s="304" t="s">
        <v>1</v>
      </c>
      <c r="B4" s="54" t="s">
        <v>4</v>
      </c>
      <c r="C4" s="40">
        <v>7648</v>
      </c>
      <c r="D4" s="238">
        <v>28957.587837999999</v>
      </c>
      <c r="E4" s="40">
        <v>23815.737241999996</v>
      </c>
      <c r="F4" s="174">
        <v>52773.325079999995</v>
      </c>
      <c r="G4" s="64">
        <v>9652.0639335052856</v>
      </c>
      <c r="H4" s="64">
        <v>5506.7738587995063</v>
      </c>
      <c r="I4" s="65">
        <v>15158.837792304792</v>
      </c>
      <c r="J4" s="63">
        <v>3787.6080000000002</v>
      </c>
      <c r="K4" s="64">
        <v>2445.3564263999997</v>
      </c>
      <c r="L4" s="65">
        <v>6232.9644263999999</v>
      </c>
      <c r="M4" s="63">
        <v>4094.9509068000002</v>
      </c>
      <c r="N4" s="64">
        <v>1939.0135195999997</v>
      </c>
      <c r="O4" s="65">
        <v>6033.9644263999999</v>
      </c>
      <c r="P4" s="219">
        <v>8.4668099269869437</v>
      </c>
      <c r="Q4" s="2"/>
    </row>
    <row r="5" spans="1:17" x14ac:dyDescent="0.2">
      <c r="A5" s="305"/>
      <c r="B5" s="56" t="s">
        <v>5</v>
      </c>
      <c r="C5" s="34">
        <v>5320</v>
      </c>
      <c r="D5" s="239">
        <v>22152.833815999998</v>
      </c>
      <c r="E5" s="34">
        <v>6206.7440540000025</v>
      </c>
      <c r="F5" s="175">
        <v>28359.577870000001</v>
      </c>
      <c r="G5" s="3">
        <v>3479.54697205707</v>
      </c>
      <c r="H5" s="3">
        <v>3491.8871428047196</v>
      </c>
      <c r="I5" s="24">
        <v>6971.4341148617896</v>
      </c>
      <c r="J5" s="66">
        <v>1962.79</v>
      </c>
      <c r="K5" s="3">
        <v>2188.4180182999999</v>
      </c>
      <c r="L5" s="24">
        <v>4151.2080182999998</v>
      </c>
      <c r="M5" s="66">
        <v>2264.8173047999999</v>
      </c>
      <c r="N5" s="3">
        <v>1779.3907134999999</v>
      </c>
      <c r="O5" s="24">
        <v>4044.2080182999998</v>
      </c>
      <c r="P5" s="220">
        <v>6.8316446068182817</v>
      </c>
      <c r="Q5" s="2"/>
    </row>
    <row r="6" spans="1:17" x14ac:dyDescent="0.2">
      <c r="A6" s="306"/>
      <c r="B6" s="67" t="s">
        <v>6</v>
      </c>
      <c r="C6" s="68">
        <v>940</v>
      </c>
      <c r="D6" s="240">
        <v>7838.4939370000002</v>
      </c>
      <c r="E6" s="68">
        <v>331.44949300000007</v>
      </c>
      <c r="F6" s="176">
        <v>8169.9434300000003</v>
      </c>
      <c r="G6" s="70">
        <v>1665.1666666666599</v>
      </c>
      <c r="H6" s="70">
        <v>1078.05555555556</v>
      </c>
      <c r="I6" s="71">
        <v>2743.2222222222199</v>
      </c>
      <c r="J6" s="69">
        <v>554.726</v>
      </c>
      <c r="K6" s="70">
        <v>340.91267809999999</v>
      </c>
      <c r="L6" s="71">
        <v>895.63867809999999</v>
      </c>
      <c r="M6" s="69">
        <v>756.94173220000005</v>
      </c>
      <c r="N6" s="70">
        <v>156.69694589999995</v>
      </c>
      <c r="O6" s="71">
        <v>913.63867809999999</v>
      </c>
      <c r="P6" s="221">
        <v>9.1219189498734536</v>
      </c>
      <c r="Q6" s="11"/>
    </row>
    <row r="7" spans="1:17" ht="27.75" customHeight="1" thickBot="1" x14ac:dyDescent="0.25">
      <c r="A7" s="169" t="s">
        <v>2</v>
      </c>
      <c r="B7" s="73"/>
      <c r="C7" s="81">
        <v>13908</v>
      </c>
      <c r="D7" s="82">
        <v>58948.915590999997</v>
      </c>
      <c r="E7" s="83">
        <v>30353.930788999998</v>
      </c>
      <c r="F7" s="84">
        <v>89302.846379999988</v>
      </c>
      <c r="G7" s="82">
        <v>14796.777572229017</v>
      </c>
      <c r="H7" s="83">
        <v>10076.716557159785</v>
      </c>
      <c r="I7" s="84">
        <v>24873.494129388801</v>
      </c>
      <c r="J7" s="82">
        <v>6305.1239999999998</v>
      </c>
      <c r="K7" s="83">
        <v>4974.6871228</v>
      </c>
      <c r="L7" s="84">
        <v>11279.8111228</v>
      </c>
      <c r="M7" s="82">
        <v>7116.7099437999996</v>
      </c>
      <c r="N7" s="83">
        <v>3875.1011789999993</v>
      </c>
      <c r="O7" s="84">
        <v>10991.8111228</v>
      </c>
      <c r="P7" s="222">
        <v>7.917051571855775</v>
      </c>
      <c r="Q7" s="227">
        <v>0.58281931897994332</v>
      </c>
    </row>
    <row r="8" spans="1:17" ht="22.5" customHeight="1" x14ac:dyDescent="0.2">
      <c r="A8" s="307" t="s">
        <v>25</v>
      </c>
      <c r="B8" s="75" t="s">
        <v>4</v>
      </c>
      <c r="C8" s="76">
        <v>737</v>
      </c>
      <c r="D8" s="238">
        <v>2819.2505000000001</v>
      </c>
      <c r="E8" s="40">
        <v>4145.4223670859501</v>
      </c>
      <c r="F8" s="174">
        <v>6964.6728670859502</v>
      </c>
      <c r="G8" s="238">
        <v>697.29897756022001</v>
      </c>
      <c r="H8" s="40">
        <v>411.79815622420392</v>
      </c>
      <c r="I8" s="174">
        <v>1109.0971337844239</v>
      </c>
      <c r="J8" s="238">
        <v>271</v>
      </c>
      <c r="K8" s="40">
        <v>454.68245078008295</v>
      </c>
      <c r="L8" s="174">
        <v>725.68245078008295</v>
      </c>
      <c r="M8" s="63">
        <v>280.11269019999997</v>
      </c>
      <c r="N8" s="64">
        <v>445.56976058008297</v>
      </c>
      <c r="O8" s="65">
        <v>725.68245078008295</v>
      </c>
      <c r="P8" s="220">
        <v>9.59741118115668</v>
      </c>
      <c r="Q8" s="228"/>
    </row>
    <row r="9" spans="1:17" ht="22.5" customHeight="1" x14ac:dyDescent="0.2">
      <c r="A9" s="308"/>
      <c r="B9" s="75" t="s">
        <v>5</v>
      </c>
      <c r="C9" s="16">
        <v>576.31236897274596</v>
      </c>
      <c r="D9" s="239">
        <v>1978</v>
      </c>
      <c r="E9" s="34">
        <v>2368.2914046121596</v>
      </c>
      <c r="F9" s="175">
        <v>4346.2914046121596</v>
      </c>
      <c r="G9" s="239">
        <v>590</v>
      </c>
      <c r="H9" s="34">
        <v>227</v>
      </c>
      <c r="I9" s="175">
        <v>817</v>
      </c>
      <c r="J9" s="239">
        <v>280</v>
      </c>
      <c r="K9" s="34">
        <v>293.22222222222194</v>
      </c>
      <c r="L9" s="175">
        <v>573.22222222222194</v>
      </c>
      <c r="M9" s="66">
        <v>271</v>
      </c>
      <c r="N9" s="3">
        <v>288.31656184486303</v>
      </c>
      <c r="O9" s="24">
        <v>559.31656184486303</v>
      </c>
      <c r="P9" s="220">
        <v>7.582210242587605</v>
      </c>
      <c r="Q9" s="228"/>
    </row>
    <row r="10" spans="1:17" ht="13.5" thickBot="1" x14ac:dyDescent="0.25">
      <c r="A10" s="172" t="s">
        <v>10</v>
      </c>
      <c r="B10" s="77"/>
      <c r="C10" s="78">
        <v>1313.3123689727458</v>
      </c>
      <c r="D10" s="82">
        <v>4797.2505000000001</v>
      </c>
      <c r="E10" s="83">
        <v>6513.7137716981097</v>
      </c>
      <c r="F10" s="84">
        <v>11310.964271698111</v>
      </c>
      <c r="G10" s="82">
        <v>1287.29897756022</v>
      </c>
      <c r="H10" s="83">
        <v>638.79815622420392</v>
      </c>
      <c r="I10" s="84">
        <v>1926.0971337844239</v>
      </c>
      <c r="J10" s="82">
        <v>551</v>
      </c>
      <c r="K10" s="83">
        <v>747.90467300230489</v>
      </c>
      <c r="L10" s="84">
        <v>1298.9046730023049</v>
      </c>
      <c r="M10" s="82">
        <v>551.11269019999997</v>
      </c>
      <c r="N10" s="83">
        <v>733.886322424946</v>
      </c>
      <c r="O10" s="84">
        <v>1284.9990126249459</v>
      </c>
      <c r="P10" s="223">
        <v>8.7080788196363965</v>
      </c>
      <c r="Q10" s="227">
        <v>6.8134563181721938E-2</v>
      </c>
    </row>
    <row r="11" spans="1:17" x14ac:dyDescent="0.2">
      <c r="A11" s="309" t="s">
        <v>26</v>
      </c>
      <c r="B11" s="56" t="s">
        <v>4</v>
      </c>
      <c r="C11" s="217">
        <v>686</v>
      </c>
      <c r="D11" s="66">
        <v>2939</v>
      </c>
      <c r="E11" s="3">
        <v>2020.9333299999998</v>
      </c>
      <c r="F11" s="24">
        <v>4959.9333299999998</v>
      </c>
      <c r="G11" s="66">
        <v>1531.529411764704</v>
      </c>
      <c r="H11" s="3">
        <v>545.83137254902022</v>
      </c>
      <c r="I11" s="24">
        <v>2077.3607843137243</v>
      </c>
      <c r="J11" s="66">
        <v>533</v>
      </c>
      <c r="K11" s="3">
        <v>148</v>
      </c>
      <c r="L11" s="24">
        <v>681</v>
      </c>
      <c r="M11" s="66">
        <v>575.33333329999994</v>
      </c>
      <c r="N11" s="3">
        <v>103.66666670000006</v>
      </c>
      <c r="O11" s="24">
        <v>679</v>
      </c>
      <c r="P11" s="220">
        <v>7.2833088546255507</v>
      </c>
      <c r="Q11" s="229"/>
    </row>
    <row r="12" spans="1:17" x14ac:dyDescent="0.2">
      <c r="A12" s="310"/>
      <c r="B12" s="56" t="s">
        <v>5</v>
      </c>
      <c r="C12" s="217">
        <v>5820</v>
      </c>
      <c r="D12" s="66">
        <v>9131.6946399999997</v>
      </c>
      <c r="E12" s="3">
        <v>7729.7895599999993</v>
      </c>
      <c r="F12" s="24">
        <v>16861.484199999999</v>
      </c>
      <c r="G12" s="66">
        <v>3187.1722692871999</v>
      </c>
      <c r="H12" s="3">
        <v>4194.8098779398197</v>
      </c>
      <c r="I12" s="24">
        <v>7381.9821472270196</v>
      </c>
      <c r="J12" s="66">
        <v>1985</v>
      </c>
      <c r="K12" s="3">
        <v>3754.9132210999996</v>
      </c>
      <c r="L12" s="24">
        <v>5739.9132210999996</v>
      </c>
      <c r="M12" s="66">
        <v>1989.0758776</v>
      </c>
      <c r="N12" s="3">
        <v>3747.8373434999994</v>
      </c>
      <c r="O12" s="24">
        <v>5736.9132210999996</v>
      </c>
      <c r="P12" s="220">
        <v>2.9375852126155761</v>
      </c>
      <c r="Q12" s="229"/>
    </row>
    <row r="13" spans="1:17" x14ac:dyDescent="0.2">
      <c r="A13" s="311"/>
      <c r="B13" s="56" t="s">
        <v>6</v>
      </c>
      <c r="C13" s="218">
        <v>35</v>
      </c>
      <c r="D13" s="66">
        <v>43</v>
      </c>
      <c r="E13" s="3">
        <v>26</v>
      </c>
      <c r="F13" s="24">
        <v>69</v>
      </c>
      <c r="G13" s="66">
        <v>39</v>
      </c>
      <c r="H13" s="3">
        <v>27</v>
      </c>
      <c r="I13" s="24">
        <v>66</v>
      </c>
      <c r="J13" s="66">
        <v>21</v>
      </c>
      <c r="K13" s="3">
        <v>14</v>
      </c>
      <c r="L13" s="24">
        <v>35</v>
      </c>
      <c r="M13" s="66">
        <v>21</v>
      </c>
      <c r="N13" s="3">
        <v>14</v>
      </c>
      <c r="O13" s="24">
        <v>35</v>
      </c>
      <c r="P13" s="220">
        <v>1.9714285714285715</v>
      </c>
      <c r="Q13" s="229"/>
    </row>
    <row r="14" spans="1:17" ht="13.5" thickBot="1" x14ac:dyDescent="0.25">
      <c r="A14" s="173" t="s">
        <v>10</v>
      </c>
      <c r="B14" s="79"/>
      <c r="C14" s="81">
        <v>6541</v>
      </c>
      <c r="D14" s="82">
        <v>12113.69464</v>
      </c>
      <c r="E14" s="83">
        <v>9776.7228899999991</v>
      </c>
      <c r="F14" s="84">
        <v>21890.417529999999</v>
      </c>
      <c r="G14" s="82">
        <v>4757.7016810519035</v>
      </c>
      <c r="H14" s="83">
        <v>4767.6412504888394</v>
      </c>
      <c r="I14" s="84">
        <v>9525.3429315407448</v>
      </c>
      <c r="J14" s="82">
        <v>2539</v>
      </c>
      <c r="K14" s="83">
        <v>3916.9132210999996</v>
      </c>
      <c r="L14" s="84">
        <v>6455.9132210999996</v>
      </c>
      <c r="M14" s="82">
        <v>2585.4092108999998</v>
      </c>
      <c r="N14" s="83">
        <v>3865.5040101999994</v>
      </c>
      <c r="O14" s="84">
        <v>6450.9132210999996</v>
      </c>
      <c r="P14" s="224">
        <v>3.3907546121368357</v>
      </c>
      <c r="Q14" s="227">
        <v>0.34204707561991687</v>
      </c>
    </row>
    <row r="15" spans="1:17" ht="26.25" thickBot="1" x14ac:dyDescent="0.25">
      <c r="A15" s="169" t="s">
        <v>66</v>
      </c>
      <c r="B15" s="73"/>
      <c r="C15" s="81">
        <v>7854.3123689727454</v>
      </c>
      <c r="D15" s="82">
        <v>16910.94514</v>
      </c>
      <c r="E15" s="83">
        <v>16290.43666169811</v>
      </c>
      <c r="F15" s="84">
        <v>33201.381801698109</v>
      </c>
      <c r="G15" s="82">
        <v>6045.0006586121235</v>
      </c>
      <c r="H15" s="83">
        <v>5406.4394067130434</v>
      </c>
      <c r="I15" s="84">
        <v>11451.440065325169</v>
      </c>
      <c r="J15" s="82">
        <v>3090</v>
      </c>
      <c r="K15" s="83">
        <v>4664.8178941023043</v>
      </c>
      <c r="L15" s="84">
        <v>7754.8178941023043</v>
      </c>
      <c r="M15" s="82">
        <v>3136.5219010999999</v>
      </c>
      <c r="N15" s="83">
        <v>4599.3903326249456</v>
      </c>
      <c r="O15" s="84">
        <v>7735.9122337249455</v>
      </c>
      <c r="P15" s="225">
        <v>4.2813876811921565</v>
      </c>
      <c r="Q15" s="227">
        <v>0.41018163880163877</v>
      </c>
    </row>
    <row r="16" spans="1:17" ht="14.25" customHeight="1" x14ac:dyDescent="0.2">
      <c r="A16" s="312" t="s">
        <v>73</v>
      </c>
      <c r="B16" s="56" t="s">
        <v>4</v>
      </c>
      <c r="C16" s="17">
        <v>214</v>
      </c>
      <c r="D16" s="3">
        <v>154</v>
      </c>
      <c r="E16" s="3">
        <v>69</v>
      </c>
      <c r="F16" s="3">
        <v>223</v>
      </c>
      <c r="G16" s="66">
        <v>87</v>
      </c>
      <c r="H16" s="3">
        <v>36</v>
      </c>
      <c r="I16" s="24">
        <v>123</v>
      </c>
      <c r="J16" s="3">
        <v>83</v>
      </c>
      <c r="K16" s="3">
        <v>38</v>
      </c>
      <c r="L16" s="3">
        <v>121</v>
      </c>
      <c r="M16" s="66">
        <v>83</v>
      </c>
      <c r="N16" s="3">
        <v>38</v>
      </c>
      <c r="O16" s="24">
        <v>121</v>
      </c>
      <c r="P16" s="220">
        <v>1.8429752066115703</v>
      </c>
      <c r="Q16" s="230"/>
    </row>
    <row r="17" spans="1:17" x14ac:dyDescent="0.2">
      <c r="A17" s="310"/>
      <c r="B17" s="56" t="s">
        <v>5</v>
      </c>
      <c r="C17" s="17">
        <v>20</v>
      </c>
      <c r="D17" s="3">
        <v>3</v>
      </c>
      <c r="E17" s="3">
        <v>0</v>
      </c>
      <c r="F17" s="3">
        <v>3</v>
      </c>
      <c r="G17" s="66">
        <v>3</v>
      </c>
      <c r="H17" s="3">
        <v>0</v>
      </c>
      <c r="I17" s="24">
        <v>3</v>
      </c>
      <c r="J17" s="3">
        <v>3</v>
      </c>
      <c r="K17" s="3">
        <v>0</v>
      </c>
      <c r="L17" s="3">
        <v>3</v>
      </c>
      <c r="M17" s="66">
        <v>3</v>
      </c>
      <c r="N17" s="3">
        <v>0</v>
      </c>
      <c r="O17" s="24">
        <v>3</v>
      </c>
      <c r="P17" s="220">
        <v>1</v>
      </c>
      <c r="Q17" s="230"/>
    </row>
    <row r="18" spans="1:17" x14ac:dyDescent="0.2">
      <c r="A18" s="311"/>
      <c r="B18" s="56" t="s">
        <v>6</v>
      </c>
      <c r="C18" s="17">
        <v>16</v>
      </c>
      <c r="D18" s="3">
        <v>24</v>
      </c>
      <c r="E18" s="3">
        <v>24</v>
      </c>
      <c r="F18" s="3">
        <v>48</v>
      </c>
      <c r="G18" s="66">
        <v>24</v>
      </c>
      <c r="H18" s="3">
        <v>20</v>
      </c>
      <c r="I18" s="24">
        <v>44</v>
      </c>
      <c r="J18" s="3">
        <v>6</v>
      </c>
      <c r="K18" s="3">
        <v>3</v>
      </c>
      <c r="L18" s="3">
        <v>9</v>
      </c>
      <c r="M18" s="66">
        <v>5</v>
      </c>
      <c r="N18" s="3">
        <v>3</v>
      </c>
      <c r="O18" s="24">
        <v>8</v>
      </c>
      <c r="P18" s="220">
        <v>5.333333333333333</v>
      </c>
      <c r="Q18" s="230"/>
    </row>
    <row r="19" spans="1:17" ht="27.75" thickBot="1" x14ac:dyDescent="0.25">
      <c r="A19" s="85" t="s">
        <v>74</v>
      </c>
      <c r="B19" s="86"/>
      <c r="C19" s="81">
        <v>250</v>
      </c>
      <c r="D19" s="82">
        <v>181</v>
      </c>
      <c r="E19" s="83">
        <v>93</v>
      </c>
      <c r="F19" s="84">
        <v>274</v>
      </c>
      <c r="G19" s="82">
        <v>114</v>
      </c>
      <c r="H19" s="83">
        <v>56</v>
      </c>
      <c r="I19" s="84">
        <v>170</v>
      </c>
      <c r="J19" s="82">
        <v>92</v>
      </c>
      <c r="K19" s="83">
        <v>41</v>
      </c>
      <c r="L19" s="84">
        <v>133</v>
      </c>
      <c r="M19" s="82">
        <v>91</v>
      </c>
      <c r="N19" s="83">
        <v>41</v>
      </c>
      <c r="O19" s="84">
        <v>132</v>
      </c>
      <c r="P19" s="226">
        <v>2.0601503759398496</v>
      </c>
      <c r="Q19" s="227">
        <v>6.9990422184178875E-3</v>
      </c>
    </row>
    <row r="20" spans="1:17" s="2" customFormat="1" ht="51" customHeight="1" thickBot="1" x14ac:dyDescent="0.25">
      <c r="A20" s="87" t="s">
        <v>40</v>
      </c>
      <c r="B20" s="88"/>
      <c r="C20" s="74">
        <v>22012.312368972744</v>
      </c>
      <c r="D20" s="82">
        <v>76040.860730999993</v>
      </c>
      <c r="E20" s="83">
        <v>46737.367450698104</v>
      </c>
      <c r="F20" s="84">
        <v>122778.2281816981</v>
      </c>
      <c r="G20" s="82">
        <v>20955.778230841141</v>
      </c>
      <c r="H20" s="83">
        <v>15539.155963872829</v>
      </c>
      <c r="I20" s="84">
        <v>36494.934194713969</v>
      </c>
      <c r="J20" s="82">
        <v>9487.1239999999998</v>
      </c>
      <c r="K20" s="83">
        <v>9680.5050169023052</v>
      </c>
      <c r="L20" s="84">
        <v>19167.629016902305</v>
      </c>
      <c r="M20" s="82">
        <v>10344.231844899999</v>
      </c>
      <c r="N20" s="83">
        <v>8515.4915116249449</v>
      </c>
      <c r="O20" s="84">
        <v>18859.723356524944</v>
      </c>
      <c r="P20" s="226">
        <v>6.4054989833865417</v>
      </c>
      <c r="Q20" s="227">
        <v>1</v>
      </c>
    </row>
    <row r="21" spans="1:17" ht="15" customHeight="1" x14ac:dyDescent="0.2">
      <c r="A21" s="296" t="s">
        <v>86</v>
      </c>
      <c r="B21" s="297"/>
      <c r="C21" s="298"/>
      <c r="D21" s="298"/>
      <c r="E21" s="298"/>
      <c r="F21" s="298"/>
      <c r="G21" s="298"/>
      <c r="H21" s="298"/>
      <c r="I21" s="298"/>
      <c r="J21" s="298"/>
      <c r="K21" s="298"/>
      <c r="L21" s="298"/>
      <c r="M21" s="298"/>
      <c r="N21" s="298"/>
      <c r="O21" s="298"/>
      <c r="P21" s="298"/>
      <c r="Q21" s="298"/>
    </row>
    <row r="22" spans="1:17" x14ac:dyDescent="0.2">
      <c r="A22" s="1" t="s">
        <v>72</v>
      </c>
    </row>
    <row r="23" spans="1:17" x14ac:dyDescent="0.2">
      <c r="A23" s="9" t="s">
        <v>94</v>
      </c>
      <c r="B23" s="9"/>
      <c r="C23" s="9"/>
      <c r="D23" s="9"/>
      <c r="E23" s="9"/>
      <c r="F23" s="9"/>
      <c r="G23" s="9"/>
      <c r="H23" s="9"/>
      <c r="I23" s="9"/>
      <c r="J23" s="9"/>
      <c r="K23" s="9"/>
      <c r="L23" s="9"/>
      <c r="M23" s="9"/>
      <c r="N23" s="9"/>
      <c r="O23" s="9"/>
      <c r="P23" s="9"/>
    </row>
    <row r="24" spans="1:17" x14ac:dyDescent="0.2">
      <c r="O24" s="7"/>
    </row>
    <row r="25" spans="1:17" ht="12.75" customHeight="1" x14ac:dyDescent="0.2">
      <c r="F25" s="7"/>
      <c r="L25" s="7"/>
    </row>
  </sheetData>
  <mergeCells count="9">
    <mergeCell ref="A21:Q21"/>
    <mergeCell ref="G2:I2"/>
    <mergeCell ref="D2:F2"/>
    <mergeCell ref="J2:L2"/>
    <mergeCell ref="M2:O2"/>
    <mergeCell ref="A4:A6"/>
    <mergeCell ref="A8:A9"/>
    <mergeCell ref="A11:A13"/>
    <mergeCell ref="A16:A18"/>
  </mergeCells>
  <phoneticPr fontId="1" type="noConversion"/>
  <pageMargins left="0.17" right="0.17" top="0.34" bottom="0.38" header="0.22" footer="0.2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5" tint="0.59999389629810485"/>
  </sheetPr>
  <dimension ref="A1:J34"/>
  <sheetViews>
    <sheetView showGridLines="0" zoomScale="91" zoomScaleNormal="91" workbookViewId="0">
      <selection sqref="A1:J1"/>
    </sheetView>
  </sheetViews>
  <sheetFormatPr baseColWidth="10" defaultColWidth="9.140625" defaultRowHeight="12.75" x14ac:dyDescent="0.2"/>
  <cols>
    <col min="1" max="1" width="6.42578125" style="1" customWidth="1"/>
    <col min="2" max="2" width="7" style="1" customWidth="1"/>
    <col min="3" max="3" width="11.42578125" style="1" customWidth="1"/>
    <col min="4" max="4" width="20.7109375" style="1" customWidth="1"/>
    <col min="5" max="5" width="16" style="1" customWidth="1"/>
    <col min="6" max="10" width="5.7109375" style="1" customWidth="1"/>
    <col min="11" max="11" width="7.42578125" style="1" customWidth="1"/>
    <col min="12" max="12" width="7.7109375" style="1" customWidth="1"/>
    <col min="13" max="251" width="11.42578125" style="1" customWidth="1"/>
    <col min="252" max="16384" width="9.140625" style="1"/>
  </cols>
  <sheetData>
    <row r="1" spans="1:10" ht="36" customHeight="1" x14ac:dyDescent="0.2">
      <c r="A1" s="313" t="s">
        <v>172</v>
      </c>
      <c r="B1" s="314"/>
      <c r="C1" s="314"/>
      <c r="D1" s="314"/>
      <c r="E1" s="314"/>
      <c r="F1" s="314"/>
      <c r="G1" s="314"/>
      <c r="H1" s="314"/>
      <c r="I1" s="314"/>
      <c r="J1" s="314"/>
    </row>
    <row r="2" spans="1:10" ht="6.75" customHeight="1" x14ac:dyDescent="0.2"/>
    <row r="19" spans="1:10" ht="26.25" customHeight="1" x14ac:dyDescent="0.2">
      <c r="A19" s="290" t="s">
        <v>70</v>
      </c>
      <c r="B19" s="314"/>
      <c r="C19" s="314"/>
      <c r="D19" s="314"/>
      <c r="E19" s="314"/>
      <c r="F19" s="314"/>
      <c r="G19" s="314"/>
      <c r="H19" s="314"/>
      <c r="I19" s="314"/>
      <c r="J19" s="314"/>
    </row>
    <row r="20" spans="1:10" ht="14.25" customHeight="1" x14ac:dyDescent="0.2">
      <c r="A20" s="9" t="s">
        <v>71</v>
      </c>
      <c r="H20" s="170"/>
      <c r="I20" s="170"/>
      <c r="J20" s="170"/>
    </row>
    <row r="21" spans="1:10" ht="56.25" customHeight="1" x14ac:dyDescent="0.2">
      <c r="A21" s="289" t="s">
        <v>163</v>
      </c>
      <c r="B21" s="289"/>
      <c r="C21" s="289"/>
      <c r="D21" s="289"/>
      <c r="E21" s="289"/>
      <c r="F21" s="289"/>
      <c r="G21" s="289"/>
      <c r="H21" s="289"/>
      <c r="I21" s="289"/>
      <c r="J21" s="289"/>
    </row>
    <row r="22" spans="1:10" ht="48" customHeight="1" x14ac:dyDescent="0.2">
      <c r="A22" s="294" t="s">
        <v>58</v>
      </c>
      <c r="B22" s="294"/>
      <c r="C22" s="294"/>
      <c r="D22" s="294"/>
      <c r="E22" s="294"/>
      <c r="F22" s="294"/>
      <c r="G22" s="294"/>
      <c r="H22" s="294"/>
      <c r="I22" s="294"/>
      <c r="J22" s="294"/>
    </row>
    <row r="23" spans="1:10" ht="29.25" customHeight="1" x14ac:dyDescent="0.2">
      <c r="A23" s="294" t="s">
        <v>78</v>
      </c>
      <c r="B23" s="294"/>
      <c r="C23" s="294"/>
      <c r="D23" s="294"/>
      <c r="E23" s="294"/>
      <c r="F23" s="294"/>
      <c r="G23" s="294"/>
      <c r="H23" s="294"/>
      <c r="I23" s="294"/>
      <c r="J23" s="294"/>
    </row>
    <row r="24" spans="1:10" x14ac:dyDescent="0.2">
      <c r="A24" s="261" t="s">
        <v>95</v>
      </c>
      <c r="J24" s="89"/>
    </row>
    <row r="25" spans="1:10" x14ac:dyDescent="0.2">
      <c r="J25" s="89"/>
    </row>
    <row r="26" spans="1:10" x14ac:dyDescent="0.2">
      <c r="J26" s="89"/>
    </row>
    <row r="27" spans="1:10" x14ac:dyDescent="0.2">
      <c r="J27" s="89"/>
    </row>
    <row r="28" spans="1:10" x14ac:dyDescent="0.2">
      <c r="J28" s="89"/>
    </row>
    <row r="29" spans="1:10" x14ac:dyDescent="0.2">
      <c r="J29" s="89"/>
    </row>
    <row r="30" spans="1:10" x14ac:dyDescent="0.2">
      <c r="J30" s="89"/>
    </row>
    <row r="31" spans="1:10" x14ac:dyDescent="0.2">
      <c r="J31" s="89"/>
    </row>
    <row r="32" spans="1:10" x14ac:dyDescent="0.2">
      <c r="J32" s="89"/>
    </row>
    <row r="33" spans="8:10" x14ac:dyDescent="0.2">
      <c r="J33" s="89"/>
    </row>
    <row r="34" spans="8:10" ht="24" customHeight="1" x14ac:dyDescent="0.2">
      <c r="H34" s="4"/>
      <c r="I34" s="4"/>
      <c r="J34" s="4"/>
    </row>
  </sheetData>
  <mergeCells count="5">
    <mergeCell ref="A22:J22"/>
    <mergeCell ref="A1:J1"/>
    <mergeCell ref="A19:J19"/>
    <mergeCell ref="A21:J21"/>
    <mergeCell ref="A23:J23"/>
  </mergeCells>
  <phoneticPr fontId="1" type="noConversion"/>
  <pageMargins left="0.78740157480314965" right="0"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5" tint="0.79998168889431442"/>
  </sheetPr>
  <dimension ref="A1:K27"/>
  <sheetViews>
    <sheetView workbookViewId="0">
      <selection activeCell="A2" sqref="A2"/>
    </sheetView>
  </sheetViews>
  <sheetFormatPr baseColWidth="10" defaultColWidth="9.140625" defaultRowHeight="12.75" x14ac:dyDescent="0.2"/>
  <cols>
    <col min="1" max="257" width="11.42578125" style="1" customWidth="1"/>
    <col min="258" max="16384" width="9.140625" style="1"/>
  </cols>
  <sheetData>
    <row r="1" spans="1:11" x14ac:dyDescent="0.2">
      <c r="A1" s="90"/>
      <c r="B1" s="90"/>
      <c r="C1" s="316" t="s">
        <v>27</v>
      </c>
      <c r="D1" s="317"/>
      <c r="E1" s="317"/>
      <c r="F1" s="318"/>
      <c r="G1" s="91"/>
    </row>
    <row r="2" spans="1:11" ht="89.25" x14ac:dyDescent="0.2">
      <c r="A2" s="90"/>
      <c r="B2" s="90"/>
      <c r="C2" s="90" t="s">
        <v>31</v>
      </c>
      <c r="D2" s="92" t="s">
        <v>104</v>
      </c>
      <c r="E2" s="92" t="s">
        <v>67</v>
      </c>
      <c r="F2" s="92" t="s">
        <v>41</v>
      </c>
      <c r="G2" s="92" t="s">
        <v>41</v>
      </c>
      <c r="H2" s="14"/>
    </row>
    <row r="3" spans="1:11" ht="13.5" customHeight="1" x14ac:dyDescent="0.2">
      <c r="A3" s="90"/>
      <c r="B3" s="90">
        <v>1996</v>
      </c>
      <c r="C3" s="93">
        <v>6.6</v>
      </c>
      <c r="D3" s="93">
        <v>7.5</v>
      </c>
      <c r="E3" s="94"/>
      <c r="F3" s="90"/>
      <c r="H3" s="20"/>
      <c r="I3" s="20"/>
      <c r="J3" s="20"/>
      <c r="K3" s="20"/>
    </row>
    <row r="4" spans="1:11" ht="13.5" customHeight="1" x14ac:dyDescent="0.2">
      <c r="A4" s="90"/>
      <c r="B4" s="90">
        <v>1997</v>
      </c>
      <c r="C4" s="93">
        <v>6</v>
      </c>
      <c r="D4" s="95">
        <v>7.2</v>
      </c>
      <c r="E4" s="94"/>
      <c r="F4" s="90"/>
      <c r="H4" s="20"/>
      <c r="I4" s="20"/>
      <c r="J4" s="20"/>
      <c r="K4" s="20"/>
    </row>
    <row r="5" spans="1:11" ht="13.5" customHeight="1" x14ac:dyDescent="0.2">
      <c r="A5" s="90"/>
      <c r="B5" s="90">
        <v>1998</v>
      </c>
      <c r="C5" s="93">
        <v>6.4</v>
      </c>
      <c r="D5" s="93">
        <v>7.5</v>
      </c>
      <c r="E5" s="94"/>
      <c r="F5" s="90"/>
      <c r="H5" s="20"/>
      <c r="I5" s="20"/>
      <c r="J5" s="20"/>
      <c r="K5" s="20"/>
    </row>
    <row r="6" spans="1:11" ht="13.5" customHeight="1" x14ac:dyDescent="0.2">
      <c r="A6" s="90"/>
      <c r="B6" s="90">
        <v>1999</v>
      </c>
      <c r="C6" s="93">
        <v>6.4</v>
      </c>
      <c r="D6" s="93">
        <v>7.4</v>
      </c>
      <c r="E6" s="94"/>
      <c r="F6" s="90"/>
      <c r="H6" s="20"/>
      <c r="I6" s="20"/>
      <c r="J6" s="20"/>
      <c r="K6" s="20"/>
    </row>
    <row r="7" spans="1:11" ht="13.5" customHeight="1" x14ac:dyDescent="0.2">
      <c r="A7" s="90"/>
      <c r="B7" s="90">
        <v>2000</v>
      </c>
      <c r="C7" s="93">
        <v>6.1</v>
      </c>
      <c r="D7" s="93">
        <v>7.3</v>
      </c>
      <c r="E7" s="94"/>
      <c r="F7" s="90"/>
      <c r="H7" s="20"/>
      <c r="I7" s="20"/>
      <c r="J7" s="20"/>
      <c r="K7" s="20"/>
    </row>
    <row r="8" spans="1:11" ht="13.5" customHeight="1" x14ac:dyDescent="0.2">
      <c r="A8" s="90"/>
      <c r="B8" s="90">
        <v>2001</v>
      </c>
      <c r="C8" s="93">
        <v>7</v>
      </c>
      <c r="D8" s="93">
        <v>5.9</v>
      </c>
      <c r="E8" s="90">
        <v>3.1</v>
      </c>
      <c r="F8" s="90"/>
      <c r="H8" s="20"/>
      <c r="I8" s="20"/>
      <c r="J8" s="20"/>
      <c r="K8" s="20"/>
    </row>
    <row r="9" spans="1:11" ht="13.5" customHeight="1" x14ac:dyDescent="0.2">
      <c r="A9" s="90"/>
      <c r="B9" s="90">
        <v>2002</v>
      </c>
      <c r="C9" s="93">
        <v>6</v>
      </c>
      <c r="D9" s="93">
        <v>7</v>
      </c>
      <c r="E9" s="90">
        <v>1.8</v>
      </c>
      <c r="F9" s="90"/>
      <c r="H9" s="20"/>
      <c r="I9" s="20"/>
      <c r="J9" s="20"/>
      <c r="K9" s="20"/>
    </row>
    <row r="10" spans="1:11" ht="13.5" customHeight="1" x14ac:dyDescent="0.2">
      <c r="A10" s="90"/>
      <c r="B10" s="90">
        <v>2003</v>
      </c>
      <c r="C10" s="93">
        <v>7.2</v>
      </c>
      <c r="D10" s="93">
        <v>6.5</v>
      </c>
      <c r="E10" s="90">
        <v>2.2999999999999998</v>
      </c>
      <c r="F10" s="90"/>
      <c r="H10" s="20"/>
      <c r="I10" s="20"/>
      <c r="J10" s="20"/>
      <c r="K10" s="20"/>
    </row>
    <row r="11" spans="1:11" ht="13.5" customHeight="1" x14ac:dyDescent="0.2">
      <c r="A11" s="90"/>
      <c r="B11" s="90">
        <v>2004</v>
      </c>
      <c r="C11" s="93">
        <v>7.8</v>
      </c>
      <c r="D11" s="93">
        <v>6</v>
      </c>
      <c r="E11" s="90">
        <v>3.2</v>
      </c>
      <c r="F11" s="90"/>
      <c r="H11" s="20"/>
      <c r="I11" s="20"/>
      <c r="J11" s="20"/>
      <c r="K11" s="20"/>
    </row>
    <row r="12" spans="1:11" ht="13.5" customHeight="1" x14ac:dyDescent="0.2">
      <c r="A12" s="90"/>
      <c r="B12" s="90">
        <v>2005</v>
      </c>
      <c r="C12" s="93">
        <v>8.5</v>
      </c>
      <c r="D12" s="93">
        <v>7</v>
      </c>
      <c r="E12" s="90">
        <v>3.3</v>
      </c>
      <c r="F12" s="90"/>
      <c r="H12" s="20"/>
      <c r="I12" s="20"/>
      <c r="J12" s="20"/>
      <c r="K12" s="20"/>
    </row>
    <row r="13" spans="1:11" ht="13.5" customHeight="1" x14ac:dyDescent="0.2">
      <c r="A13" s="90"/>
      <c r="B13" s="90">
        <v>2006</v>
      </c>
      <c r="C13" s="93">
        <v>9.1</v>
      </c>
      <c r="D13" s="93">
        <v>7.9</v>
      </c>
      <c r="E13" s="90">
        <v>4.5999999999999996</v>
      </c>
      <c r="F13" s="90"/>
      <c r="H13" s="20"/>
      <c r="I13" s="20"/>
      <c r="J13" s="20"/>
      <c r="K13" s="20"/>
    </row>
    <row r="14" spans="1:11" ht="13.5" customHeight="1" x14ac:dyDescent="0.2">
      <c r="A14" s="90"/>
      <c r="B14" s="90">
        <v>2007</v>
      </c>
      <c r="C14" s="93">
        <v>8.9</v>
      </c>
      <c r="D14" s="93">
        <v>6.5</v>
      </c>
      <c r="E14" s="94"/>
      <c r="F14" s="90"/>
      <c r="H14" s="20"/>
      <c r="I14" s="20"/>
      <c r="J14" s="20"/>
      <c r="K14" s="20"/>
    </row>
    <row r="15" spans="1:11" ht="13.5" customHeight="1" x14ac:dyDescent="0.2">
      <c r="A15" s="90"/>
      <c r="B15" s="96" t="s">
        <v>68</v>
      </c>
      <c r="C15" s="90">
        <v>8.9</v>
      </c>
      <c r="D15" s="90">
        <v>5.3</v>
      </c>
      <c r="E15" s="94"/>
      <c r="F15" s="90"/>
      <c r="H15" s="20"/>
      <c r="I15" s="20"/>
      <c r="J15" s="20"/>
      <c r="K15" s="20"/>
    </row>
    <row r="16" spans="1:11" ht="13.5" customHeight="1" x14ac:dyDescent="0.2">
      <c r="A16" s="90"/>
      <c r="B16" s="96" t="s">
        <v>69</v>
      </c>
      <c r="C16" s="90">
        <v>9.6999999999999993</v>
      </c>
      <c r="D16" s="90">
        <v>6.1</v>
      </c>
      <c r="E16" s="94"/>
      <c r="F16" s="90"/>
      <c r="H16" s="20"/>
      <c r="I16" s="20"/>
      <c r="J16" s="20"/>
      <c r="K16" s="20"/>
    </row>
    <row r="17" spans="1:11" ht="13.5" customHeight="1" x14ac:dyDescent="0.2">
      <c r="A17" s="90"/>
      <c r="B17" s="96">
        <v>2010</v>
      </c>
      <c r="C17" s="90">
        <v>11.5</v>
      </c>
      <c r="D17" s="90">
        <v>6.3</v>
      </c>
      <c r="E17" s="94"/>
      <c r="F17" s="90"/>
      <c r="H17" s="20"/>
      <c r="I17" s="20"/>
      <c r="J17" s="20"/>
      <c r="K17" s="20"/>
    </row>
    <row r="18" spans="1:11" ht="13.5" customHeight="1" x14ac:dyDescent="0.2">
      <c r="A18" s="90"/>
      <c r="B18" s="96" t="s">
        <v>79</v>
      </c>
      <c r="C18" s="90">
        <v>11.6</v>
      </c>
      <c r="D18" s="90">
        <v>6.6</v>
      </c>
      <c r="E18" s="94"/>
      <c r="F18" s="90"/>
      <c r="H18" s="20"/>
      <c r="I18" s="20"/>
      <c r="J18" s="20"/>
      <c r="K18" s="20"/>
    </row>
    <row r="19" spans="1:11" ht="13.5" customHeight="1" x14ac:dyDescent="0.2">
      <c r="A19" s="97"/>
      <c r="B19" s="96" t="s">
        <v>80</v>
      </c>
      <c r="C19" s="97">
        <v>11.7</v>
      </c>
      <c r="D19" s="90">
        <v>7.2</v>
      </c>
      <c r="E19" s="94"/>
      <c r="F19" s="90"/>
      <c r="H19" s="20"/>
      <c r="I19" s="20"/>
      <c r="J19" s="20"/>
      <c r="K19" s="20"/>
    </row>
    <row r="20" spans="1:11" ht="13.5" customHeight="1" x14ac:dyDescent="0.2">
      <c r="A20" s="97"/>
      <c r="B20" s="96" t="s">
        <v>81</v>
      </c>
      <c r="C20" s="90">
        <v>12.3</v>
      </c>
      <c r="D20" s="90">
        <v>7.6</v>
      </c>
      <c r="E20" s="94"/>
      <c r="F20" s="90">
        <v>2.2999999999999998</v>
      </c>
      <c r="H20" s="20"/>
      <c r="I20" s="20"/>
      <c r="J20" s="20"/>
      <c r="K20" s="20"/>
    </row>
    <row r="21" spans="1:11" ht="13.5" customHeight="1" x14ac:dyDescent="0.2">
      <c r="A21" s="97"/>
      <c r="B21" s="96" t="s">
        <v>82</v>
      </c>
      <c r="C21" s="90">
        <v>11</v>
      </c>
      <c r="D21" s="90">
        <v>7.8</v>
      </c>
      <c r="E21" s="94"/>
      <c r="F21" s="90">
        <v>2.2000000000000002</v>
      </c>
      <c r="H21" s="20"/>
      <c r="I21" s="20"/>
      <c r="J21" s="20"/>
      <c r="K21" s="20"/>
    </row>
    <row r="22" spans="1:11" ht="13.5" customHeight="1" x14ac:dyDescent="0.2">
      <c r="A22" s="90"/>
      <c r="B22" s="96" t="s">
        <v>83</v>
      </c>
      <c r="C22" s="93">
        <v>10.401222854733291</v>
      </c>
      <c r="D22" s="93">
        <v>7.49609375</v>
      </c>
      <c r="E22" s="94"/>
      <c r="F22" s="93">
        <v>1.795793499043977</v>
      </c>
      <c r="H22" s="20"/>
      <c r="I22" s="20"/>
      <c r="J22" s="20"/>
      <c r="K22" s="20"/>
    </row>
    <row r="23" spans="1:11" ht="13.5" customHeight="1" x14ac:dyDescent="0.2">
      <c r="A23" s="90"/>
      <c r="B23" s="96" t="s">
        <v>84</v>
      </c>
      <c r="C23" s="93">
        <v>9.3000000000000007</v>
      </c>
      <c r="D23" s="93">
        <v>6.5</v>
      </c>
      <c r="E23" s="94"/>
      <c r="F23" s="93">
        <v>2.2999999999999998</v>
      </c>
      <c r="H23" s="20"/>
      <c r="I23" s="20"/>
      <c r="J23" s="20"/>
      <c r="K23" s="20"/>
    </row>
    <row r="24" spans="1:11" ht="13.5" customHeight="1" x14ac:dyDescent="0.2">
      <c r="A24" s="90"/>
      <c r="B24" s="96">
        <v>2017</v>
      </c>
      <c r="C24" s="93">
        <v>8.8764220172465702</v>
      </c>
      <c r="D24" s="93">
        <v>5.3935666982024602</v>
      </c>
      <c r="E24" s="94"/>
      <c r="F24" s="93">
        <v>1.97708082026538</v>
      </c>
      <c r="H24" s="20"/>
      <c r="I24" s="20"/>
      <c r="J24" s="20"/>
      <c r="K24" s="20"/>
    </row>
    <row r="25" spans="1:11" ht="13.5" customHeight="1" x14ac:dyDescent="0.2">
      <c r="A25" s="23"/>
      <c r="B25" s="96">
        <v>2018</v>
      </c>
      <c r="C25" s="93">
        <v>8.1321338208118963</v>
      </c>
      <c r="D25" s="93">
        <v>5.4669650484897758</v>
      </c>
      <c r="E25" s="94"/>
      <c r="F25" s="93">
        <v>1.7414878609232762</v>
      </c>
      <c r="H25" s="20"/>
      <c r="I25" s="20"/>
      <c r="J25" s="20"/>
      <c r="K25" s="20"/>
    </row>
    <row r="26" spans="1:11" ht="13.5" customHeight="1" x14ac:dyDescent="0.2">
      <c r="A26" s="23"/>
      <c r="B26" s="210">
        <v>2019</v>
      </c>
      <c r="C26" s="22">
        <v>7.9</v>
      </c>
      <c r="D26" s="22">
        <v>4.3</v>
      </c>
      <c r="E26" s="211"/>
      <c r="F26" s="22">
        <v>2.1</v>
      </c>
      <c r="H26" s="20"/>
      <c r="I26" s="20"/>
      <c r="J26" s="20"/>
      <c r="K26" s="20"/>
    </row>
    <row r="27" spans="1:11" ht="34.5" customHeight="1" x14ac:dyDescent="0.2">
      <c r="A27" s="315" t="s">
        <v>70</v>
      </c>
      <c r="B27" s="294"/>
      <c r="C27" s="294"/>
      <c r="D27" s="294"/>
      <c r="E27" s="294"/>
      <c r="F27" s="294"/>
      <c r="G27" s="294"/>
      <c r="H27" s="314"/>
    </row>
  </sheetData>
  <mergeCells count="2">
    <mergeCell ref="A27:H27"/>
    <mergeCell ref="C1:F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5" tint="0.39997558519241921"/>
  </sheetPr>
  <dimension ref="A1:G46"/>
  <sheetViews>
    <sheetView showGridLines="0" zoomScaleNormal="100" workbookViewId="0">
      <selection activeCell="A46" sqref="A46:G46"/>
    </sheetView>
  </sheetViews>
  <sheetFormatPr baseColWidth="10" defaultColWidth="9.140625" defaultRowHeight="12.75" x14ac:dyDescent="0.2"/>
  <cols>
    <col min="1" max="2" width="16.7109375" style="1" customWidth="1"/>
    <col min="3" max="249" width="11.42578125" style="1" customWidth="1"/>
    <col min="250" max="16384" width="9.140625" style="1"/>
  </cols>
  <sheetData>
    <row r="1" spans="1:2" x14ac:dyDescent="0.2">
      <c r="A1" s="4" t="s">
        <v>77</v>
      </c>
    </row>
    <row r="2" spans="1:2" ht="12.75" customHeight="1" x14ac:dyDescent="0.2">
      <c r="A2" s="1" t="s">
        <v>35</v>
      </c>
      <c r="B2" s="4" t="s">
        <v>96</v>
      </c>
    </row>
    <row r="3" spans="1:2" ht="10.5" customHeight="1" x14ac:dyDescent="0.2"/>
    <row r="22" spans="1:7" ht="5.25" customHeight="1" x14ac:dyDescent="0.2"/>
    <row r="23" spans="1:7" x14ac:dyDescent="0.2">
      <c r="A23" s="290"/>
      <c r="B23" s="314"/>
      <c r="C23" s="314"/>
      <c r="D23" s="314"/>
      <c r="E23" s="314"/>
      <c r="F23" s="314"/>
      <c r="G23" s="314"/>
    </row>
    <row r="24" spans="1:7" x14ac:dyDescent="0.2">
      <c r="A24" s="25"/>
      <c r="B24" s="14"/>
      <c r="C24" s="14"/>
      <c r="D24" s="14"/>
      <c r="E24" s="14"/>
      <c r="F24" s="14"/>
      <c r="G24" s="14"/>
    </row>
    <row r="25" spans="1:7" x14ac:dyDescent="0.2">
      <c r="B25" s="4" t="s">
        <v>97</v>
      </c>
    </row>
    <row r="44" spans="1:7" x14ac:dyDescent="0.2">
      <c r="A44" s="290" t="s">
        <v>86</v>
      </c>
      <c r="B44" s="314"/>
      <c r="C44" s="314"/>
      <c r="D44" s="314"/>
      <c r="E44" s="314"/>
      <c r="F44" s="314"/>
      <c r="G44" s="314"/>
    </row>
    <row r="45" spans="1:7" x14ac:dyDescent="0.2">
      <c r="A45" s="314"/>
      <c r="B45" s="314"/>
      <c r="C45" s="314"/>
      <c r="D45" s="314"/>
      <c r="E45" s="314"/>
      <c r="F45" s="314"/>
      <c r="G45" s="314"/>
    </row>
    <row r="46" spans="1:7" ht="27.75" customHeight="1" x14ac:dyDescent="0.2">
      <c r="A46" s="288" t="s">
        <v>164</v>
      </c>
      <c r="B46" s="289"/>
      <c r="C46" s="289"/>
      <c r="D46" s="289"/>
      <c r="E46" s="289"/>
      <c r="F46" s="289"/>
      <c r="G46" s="289"/>
    </row>
  </sheetData>
  <mergeCells count="3">
    <mergeCell ref="A44:G45"/>
    <mergeCell ref="A23:G23"/>
    <mergeCell ref="A46:G46"/>
  </mergeCells>
  <phoneticPr fontId="1" type="noConversion"/>
  <pageMargins left="0.37" right="0.37"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5" tint="0.79998168889431442"/>
  </sheetPr>
  <dimension ref="A1:R68"/>
  <sheetViews>
    <sheetView showGridLines="0" workbookViewId="0">
      <selection activeCell="B1" sqref="B1"/>
    </sheetView>
  </sheetViews>
  <sheetFormatPr baseColWidth="10" defaultColWidth="9.140625" defaultRowHeight="12.75" x14ac:dyDescent="0.2"/>
  <cols>
    <col min="1" max="1" width="17.140625" style="1" customWidth="1"/>
    <col min="2" max="2" width="81.140625" style="1" customWidth="1"/>
    <col min="3" max="3" width="14.7109375" style="1" customWidth="1"/>
    <col min="4" max="4" width="8" style="1" customWidth="1"/>
    <col min="5" max="8" width="6.42578125" style="1" customWidth="1"/>
    <col min="9" max="9" width="7.42578125" style="1" customWidth="1"/>
    <col min="10" max="10" width="14.5703125" style="1" customWidth="1"/>
    <col min="11" max="11" width="12.28515625" style="1" customWidth="1"/>
    <col min="12" max="12" width="7.42578125" style="1" customWidth="1"/>
    <col min="13" max="13" width="7.7109375" style="1" customWidth="1"/>
    <col min="14" max="14" width="6.28515625" style="1" customWidth="1"/>
    <col min="15" max="15" width="9.7109375" style="1" customWidth="1"/>
    <col min="16" max="16" width="5.7109375" style="1" customWidth="1"/>
    <col min="17" max="256" width="11.42578125" style="1" customWidth="1"/>
    <col min="257" max="16384" width="9.140625" style="1"/>
  </cols>
  <sheetData>
    <row r="1" spans="1:18" x14ac:dyDescent="0.2">
      <c r="A1" s="9"/>
      <c r="B1" s="90" t="s">
        <v>59</v>
      </c>
      <c r="C1" s="90" t="s">
        <v>57</v>
      </c>
      <c r="D1" s="90" t="s">
        <v>56</v>
      </c>
      <c r="E1" s="90" t="s">
        <v>55</v>
      </c>
      <c r="F1" s="90" t="s">
        <v>54</v>
      </c>
      <c r="G1" s="90" t="s">
        <v>14</v>
      </c>
      <c r="H1" s="90" t="s">
        <v>62</v>
      </c>
      <c r="I1" s="90" t="s">
        <v>15</v>
      </c>
      <c r="J1" s="213" t="s">
        <v>158</v>
      </c>
      <c r="K1" s="9"/>
      <c r="L1" s="9"/>
      <c r="M1" s="9"/>
      <c r="N1" s="9"/>
      <c r="O1" s="9"/>
      <c r="P1" s="9"/>
      <c r="Q1" s="9"/>
      <c r="R1" s="9"/>
    </row>
    <row r="2" spans="1:18" x14ac:dyDescent="0.2">
      <c r="A2" s="9" t="s">
        <v>75</v>
      </c>
      <c r="B2" s="181">
        <f t="shared" ref="B2:H2" si="0">D54/$C54</f>
        <v>3.7388609066253388E-2</v>
      </c>
      <c r="C2" s="181">
        <f t="shared" si="0"/>
        <v>0.25668345602479659</v>
      </c>
      <c r="D2" s="181">
        <f t="shared" si="0"/>
        <v>5.8117008911274699E-2</v>
      </c>
      <c r="E2" s="181">
        <f t="shared" si="0"/>
        <v>0.12921348314606743</v>
      </c>
      <c r="F2" s="181">
        <f t="shared" si="0"/>
        <v>5.5404881828748545E-2</v>
      </c>
      <c r="G2" s="181">
        <f t="shared" si="0"/>
        <v>4.4556373498643935E-2</v>
      </c>
      <c r="H2" s="181">
        <f t="shared" si="0"/>
        <v>1.2204571871367687E-2</v>
      </c>
      <c r="I2" s="181">
        <f>K54/$C54</f>
        <v>3.2932971716388999E-3</v>
      </c>
      <c r="J2" s="181">
        <f>L54/$C54</f>
        <v>0.40313831848120885</v>
      </c>
      <c r="K2" s="12"/>
      <c r="L2" s="12"/>
      <c r="M2" s="12"/>
      <c r="N2" s="9"/>
      <c r="O2" s="98"/>
      <c r="P2" s="98"/>
      <c r="Q2" s="9"/>
      <c r="R2" s="9"/>
    </row>
    <row r="3" spans="1:18" x14ac:dyDescent="0.2">
      <c r="A3" s="9" t="s">
        <v>76</v>
      </c>
      <c r="B3" s="181">
        <f t="shared" ref="B3:I3" si="1">D55/$C55</f>
        <v>2.0833333333333332E-2</v>
      </c>
      <c r="C3" s="181">
        <f t="shared" si="1"/>
        <v>5.9166666666666666E-2</v>
      </c>
      <c r="D3" s="181">
        <f t="shared" si="1"/>
        <v>2.7083333333333334E-2</v>
      </c>
      <c r="E3" s="181">
        <f t="shared" si="1"/>
        <v>6.8333333333333329E-2</v>
      </c>
      <c r="F3" s="181">
        <f t="shared" si="1"/>
        <v>7.1249999999999994E-2</v>
      </c>
      <c r="G3" s="181">
        <f t="shared" si="1"/>
        <v>9.583333333333334E-2</v>
      </c>
      <c r="H3" s="181">
        <f t="shared" si="1"/>
        <v>2.6249999999999999E-2</v>
      </c>
      <c r="I3" s="181">
        <f t="shared" si="1"/>
        <v>6.6666666666666671E-3</v>
      </c>
      <c r="J3" s="181">
        <f>L55/$C55</f>
        <v>0.62458333333333338</v>
      </c>
      <c r="K3" s="12"/>
      <c r="L3" s="12"/>
      <c r="M3" s="12"/>
      <c r="N3" s="9"/>
      <c r="O3" s="98"/>
      <c r="P3" s="9"/>
      <c r="Q3" s="9"/>
      <c r="R3" s="9"/>
    </row>
    <row r="4" spans="1:18" x14ac:dyDescent="0.2">
      <c r="A4" s="9"/>
      <c r="B4" s="9"/>
      <c r="C4" s="9"/>
      <c r="D4" s="9"/>
      <c r="E4" s="12"/>
      <c r="F4" s="12"/>
      <c r="G4" s="12"/>
      <c r="H4" s="12"/>
      <c r="I4" s="12"/>
      <c r="J4" s="12"/>
      <c r="K4" s="12"/>
      <c r="L4" s="12"/>
      <c r="M4" s="12"/>
      <c r="N4" s="9"/>
      <c r="O4" s="98"/>
      <c r="P4" s="9"/>
      <c r="Q4" s="9"/>
      <c r="R4" s="9"/>
    </row>
    <row r="5" spans="1:18" x14ac:dyDescent="0.2">
      <c r="A5" s="9"/>
      <c r="B5" s="90"/>
      <c r="C5" s="9"/>
      <c r="D5" s="9"/>
      <c r="E5" s="12"/>
      <c r="F5" s="12"/>
      <c r="G5" s="12"/>
      <c r="H5" s="12"/>
      <c r="I5" s="12"/>
      <c r="J5" s="12"/>
      <c r="K5" s="12"/>
      <c r="L5" s="12"/>
      <c r="M5" s="12"/>
      <c r="N5" s="9"/>
      <c r="O5" s="9"/>
      <c r="P5" s="9"/>
      <c r="Q5" s="9"/>
      <c r="R5" s="9"/>
    </row>
    <row r="6" spans="1:18" x14ac:dyDescent="0.2">
      <c r="A6" s="9"/>
      <c r="B6" s="9"/>
      <c r="C6" s="9"/>
      <c r="D6" s="9"/>
      <c r="E6" s="9"/>
      <c r="F6" s="99"/>
      <c r="G6" s="99"/>
      <c r="H6" s="99"/>
      <c r="I6" s="99"/>
      <c r="J6" s="99"/>
      <c r="K6" s="99"/>
      <c r="L6" s="99"/>
      <c r="M6" s="99"/>
      <c r="N6" s="9"/>
      <c r="O6" s="9"/>
      <c r="P6" s="9"/>
      <c r="Q6" s="9"/>
      <c r="R6" s="9"/>
    </row>
    <row r="7" spans="1:18" x14ac:dyDescent="0.2">
      <c r="A7" s="9"/>
      <c r="B7" s="9"/>
      <c r="C7" s="9"/>
      <c r="D7" s="9"/>
      <c r="E7" s="9"/>
      <c r="F7" s="12"/>
      <c r="G7" s="12"/>
      <c r="H7" s="12"/>
      <c r="I7" s="12"/>
      <c r="J7" s="12"/>
      <c r="K7" s="12"/>
      <c r="L7" s="12"/>
      <c r="M7" s="12"/>
      <c r="N7" s="9"/>
      <c r="O7" s="9"/>
      <c r="P7" s="12"/>
      <c r="Q7" s="9"/>
      <c r="R7" s="9"/>
    </row>
    <row r="8" spans="1:18" x14ac:dyDescent="0.2">
      <c r="A8" s="23"/>
      <c r="B8" s="9"/>
      <c r="C8" s="9"/>
      <c r="D8" s="9"/>
      <c r="E8" s="9"/>
      <c r="F8" s="12"/>
      <c r="G8" s="12"/>
      <c r="H8" s="12"/>
      <c r="I8" s="12"/>
      <c r="J8" s="12"/>
      <c r="K8" s="12"/>
      <c r="L8" s="12"/>
      <c r="M8" s="12"/>
      <c r="N8" s="9"/>
      <c r="O8" s="9"/>
      <c r="P8" s="12"/>
      <c r="Q8" s="9"/>
      <c r="R8" s="9"/>
    </row>
    <row r="9" spans="1:18" x14ac:dyDescent="0.2">
      <c r="A9" s="290" t="s">
        <v>70</v>
      </c>
      <c r="B9" s="314"/>
      <c r="C9" s="314"/>
      <c r="D9" s="314"/>
      <c r="E9" s="314"/>
      <c r="F9" s="314"/>
      <c r="G9" s="314"/>
      <c r="H9" s="12"/>
      <c r="I9" s="12"/>
      <c r="J9" s="12"/>
      <c r="K9" s="12"/>
      <c r="L9" s="12"/>
      <c r="M9" s="12"/>
      <c r="N9" s="9"/>
      <c r="O9" s="9"/>
      <c r="P9" s="12"/>
      <c r="Q9" s="9"/>
      <c r="R9" s="9"/>
    </row>
    <row r="10" spans="1:18" x14ac:dyDescent="0.2">
      <c r="A10" s="314"/>
      <c r="B10" s="314"/>
      <c r="C10" s="314"/>
      <c r="D10" s="314"/>
      <c r="E10" s="314"/>
      <c r="F10" s="314"/>
      <c r="G10" s="314"/>
    </row>
    <row r="15" spans="1:18" x14ac:dyDescent="0.2">
      <c r="A15" s="1" t="s">
        <v>98</v>
      </c>
      <c r="B15" s="1" t="s">
        <v>105</v>
      </c>
      <c r="C15" s="1" t="s">
        <v>106</v>
      </c>
      <c r="D15" s="1" t="s">
        <v>59</v>
      </c>
      <c r="E15" s="1" t="s">
        <v>107</v>
      </c>
      <c r="F15" s="1" t="s">
        <v>108</v>
      </c>
      <c r="G15" s="1" t="s">
        <v>109</v>
      </c>
      <c r="H15" s="1" t="s">
        <v>110</v>
      </c>
      <c r="I15" s="1" t="s">
        <v>14</v>
      </c>
      <c r="J15" s="1" t="s">
        <v>111</v>
      </c>
      <c r="K15" s="1" t="s">
        <v>15</v>
      </c>
      <c r="L15" s="1" t="s">
        <v>112</v>
      </c>
    </row>
    <row r="16" spans="1:18" hidden="1" x14ac:dyDescent="0.2">
      <c r="A16" s="1">
        <v>2019</v>
      </c>
      <c r="B16" s="1" t="s">
        <v>113</v>
      </c>
      <c r="C16" s="1">
        <v>23</v>
      </c>
      <c r="D16" s="1">
        <v>0</v>
      </c>
      <c r="E16" s="1">
        <v>11</v>
      </c>
      <c r="F16" s="1">
        <v>0</v>
      </c>
      <c r="G16" s="1">
        <v>7</v>
      </c>
      <c r="H16" s="1">
        <v>2</v>
      </c>
      <c r="I16" s="1">
        <v>1</v>
      </c>
      <c r="J16" s="1">
        <v>0</v>
      </c>
      <c r="K16" s="1">
        <v>0</v>
      </c>
      <c r="L16" s="1">
        <v>2</v>
      </c>
    </row>
    <row r="17" spans="1:12" hidden="1" x14ac:dyDescent="0.2">
      <c r="A17" s="1">
        <v>2019</v>
      </c>
      <c r="B17" s="1" t="s">
        <v>114</v>
      </c>
      <c r="C17" s="1">
        <v>42</v>
      </c>
      <c r="D17" s="1">
        <v>0</v>
      </c>
      <c r="E17" s="1">
        <v>27</v>
      </c>
      <c r="F17" s="1">
        <v>19</v>
      </c>
      <c r="G17" s="1">
        <v>12</v>
      </c>
      <c r="H17" s="1">
        <v>0</v>
      </c>
      <c r="I17" s="1">
        <v>0</v>
      </c>
      <c r="J17" s="1">
        <v>0</v>
      </c>
      <c r="K17" s="1">
        <v>0</v>
      </c>
      <c r="L17" s="1">
        <v>0</v>
      </c>
    </row>
    <row r="18" spans="1:12" hidden="1" x14ac:dyDescent="0.2">
      <c r="A18" s="1">
        <v>2019</v>
      </c>
      <c r="B18" s="1" t="s">
        <v>115</v>
      </c>
      <c r="C18" s="1">
        <v>10</v>
      </c>
      <c r="D18" s="1">
        <v>0</v>
      </c>
      <c r="E18" s="1">
        <v>0</v>
      </c>
      <c r="F18" s="1">
        <v>0</v>
      </c>
      <c r="G18" s="1">
        <v>2</v>
      </c>
      <c r="H18" s="1">
        <v>2</v>
      </c>
      <c r="I18" s="1">
        <v>6</v>
      </c>
      <c r="J18" s="1">
        <v>0</v>
      </c>
      <c r="K18" s="1">
        <v>0</v>
      </c>
      <c r="L18" s="1">
        <v>0</v>
      </c>
    </row>
    <row r="19" spans="1:12" hidden="1" x14ac:dyDescent="0.2">
      <c r="A19" s="1">
        <v>2019</v>
      </c>
      <c r="B19" s="1" t="s">
        <v>116</v>
      </c>
      <c r="C19" s="1">
        <v>55</v>
      </c>
      <c r="D19" s="1">
        <v>0</v>
      </c>
      <c r="E19" s="1">
        <v>0</v>
      </c>
      <c r="F19" s="1">
        <v>0</v>
      </c>
      <c r="G19" s="1">
        <v>0</v>
      </c>
      <c r="H19" s="1">
        <v>0</v>
      </c>
      <c r="I19" s="1">
        <v>0</v>
      </c>
      <c r="J19" s="1">
        <v>0</v>
      </c>
      <c r="K19" s="1">
        <v>0</v>
      </c>
      <c r="L19" s="1">
        <v>49</v>
      </c>
    </row>
    <row r="20" spans="1:12" hidden="1" x14ac:dyDescent="0.2">
      <c r="A20" s="1">
        <v>2019</v>
      </c>
      <c r="B20" s="1" t="s">
        <v>117</v>
      </c>
      <c r="C20" s="1">
        <v>6</v>
      </c>
      <c r="D20" s="1">
        <v>1</v>
      </c>
      <c r="E20" s="1">
        <v>2</v>
      </c>
      <c r="F20" s="1">
        <v>2</v>
      </c>
      <c r="G20" s="1">
        <v>0</v>
      </c>
      <c r="H20" s="1">
        <v>0</v>
      </c>
      <c r="I20" s="1">
        <v>1</v>
      </c>
      <c r="J20" s="1">
        <v>0</v>
      </c>
      <c r="K20" s="1">
        <v>0</v>
      </c>
      <c r="L20" s="1">
        <v>0</v>
      </c>
    </row>
    <row r="21" spans="1:12" hidden="1" x14ac:dyDescent="0.2">
      <c r="A21" s="1">
        <v>2019</v>
      </c>
      <c r="B21" s="1" t="s">
        <v>118</v>
      </c>
      <c r="C21" s="1">
        <v>4</v>
      </c>
      <c r="D21" s="1">
        <v>1</v>
      </c>
      <c r="E21" s="1">
        <v>3</v>
      </c>
      <c r="F21" s="1">
        <v>0</v>
      </c>
      <c r="G21" s="1">
        <v>0</v>
      </c>
      <c r="H21" s="1">
        <v>0</v>
      </c>
      <c r="I21" s="1">
        <v>0</v>
      </c>
      <c r="J21" s="1">
        <v>0</v>
      </c>
      <c r="K21" s="1">
        <v>0</v>
      </c>
      <c r="L21" s="1">
        <v>0</v>
      </c>
    </row>
    <row r="22" spans="1:12" hidden="1" x14ac:dyDescent="0.2">
      <c r="A22" s="1">
        <v>2019</v>
      </c>
      <c r="B22" s="1" t="s">
        <v>119</v>
      </c>
      <c r="C22" s="1">
        <v>3</v>
      </c>
      <c r="D22" s="1">
        <v>0</v>
      </c>
      <c r="E22" s="1">
        <v>1</v>
      </c>
      <c r="F22" s="1">
        <v>0</v>
      </c>
      <c r="G22" s="1">
        <v>0</v>
      </c>
      <c r="H22" s="1">
        <v>2</v>
      </c>
      <c r="I22" s="1">
        <v>0</v>
      </c>
      <c r="J22" s="1">
        <v>0</v>
      </c>
      <c r="K22" s="1">
        <v>0</v>
      </c>
      <c r="L22" s="1">
        <v>0</v>
      </c>
    </row>
    <row r="23" spans="1:12" hidden="1" x14ac:dyDescent="0.2">
      <c r="A23" s="1">
        <v>2019</v>
      </c>
      <c r="B23" s="1" t="s">
        <v>120</v>
      </c>
      <c r="C23" s="1">
        <v>4</v>
      </c>
      <c r="D23" s="1">
        <v>0</v>
      </c>
      <c r="E23" s="1">
        <v>0</v>
      </c>
      <c r="F23" s="1">
        <v>0</v>
      </c>
      <c r="G23" s="1">
        <v>1</v>
      </c>
      <c r="H23" s="1">
        <v>1</v>
      </c>
      <c r="I23" s="1">
        <v>0</v>
      </c>
      <c r="J23" s="1">
        <v>2</v>
      </c>
      <c r="K23" s="1">
        <v>0</v>
      </c>
      <c r="L23" s="1">
        <v>0</v>
      </c>
    </row>
    <row r="24" spans="1:12" hidden="1" x14ac:dyDescent="0.2">
      <c r="A24" s="1">
        <v>2019</v>
      </c>
      <c r="B24" s="1" t="s">
        <v>121</v>
      </c>
      <c r="C24" s="1">
        <v>160</v>
      </c>
      <c r="D24" s="1">
        <v>0</v>
      </c>
      <c r="E24" s="1">
        <v>0</v>
      </c>
      <c r="F24" s="1">
        <v>0</v>
      </c>
      <c r="G24" s="1">
        <v>0</v>
      </c>
      <c r="H24" s="1">
        <v>0</v>
      </c>
      <c r="I24" s="1">
        <v>0</v>
      </c>
      <c r="J24" s="1">
        <v>0</v>
      </c>
      <c r="K24" s="1">
        <v>0</v>
      </c>
      <c r="L24" s="1">
        <v>0</v>
      </c>
    </row>
    <row r="25" spans="1:12" hidden="1" x14ac:dyDescent="0.2">
      <c r="A25" s="1">
        <v>2019</v>
      </c>
      <c r="B25" s="1" t="s">
        <v>122</v>
      </c>
      <c r="C25" s="1">
        <v>41</v>
      </c>
      <c r="D25" s="1">
        <v>0</v>
      </c>
      <c r="E25" s="1">
        <v>8</v>
      </c>
      <c r="F25" s="1">
        <v>6</v>
      </c>
      <c r="G25" s="1">
        <v>5</v>
      </c>
      <c r="H25" s="1">
        <v>18</v>
      </c>
      <c r="I25" s="1">
        <v>4</v>
      </c>
      <c r="J25" s="1">
        <v>0</v>
      </c>
      <c r="K25" s="1">
        <v>0</v>
      </c>
      <c r="L25" s="1">
        <v>0</v>
      </c>
    </row>
    <row r="26" spans="1:12" hidden="1" x14ac:dyDescent="0.2">
      <c r="A26" s="1">
        <v>2019</v>
      </c>
      <c r="B26" s="1" t="s">
        <v>123</v>
      </c>
      <c r="C26" s="1">
        <v>15</v>
      </c>
      <c r="D26" s="1">
        <v>0</v>
      </c>
      <c r="E26" s="1">
        <v>9</v>
      </c>
      <c r="F26" s="1">
        <v>2</v>
      </c>
      <c r="G26" s="1">
        <v>1</v>
      </c>
      <c r="H26" s="1">
        <v>3</v>
      </c>
      <c r="I26" s="1">
        <v>0</v>
      </c>
      <c r="J26" s="1">
        <v>0</v>
      </c>
      <c r="K26" s="1">
        <v>0</v>
      </c>
      <c r="L26" s="1">
        <v>0</v>
      </c>
    </row>
    <row r="27" spans="1:12" hidden="1" x14ac:dyDescent="0.2">
      <c r="A27" s="1">
        <v>2019</v>
      </c>
      <c r="B27" s="1" t="s">
        <v>124</v>
      </c>
      <c r="C27" s="1">
        <v>845</v>
      </c>
      <c r="D27" s="1">
        <v>3</v>
      </c>
      <c r="E27" s="1">
        <v>53</v>
      </c>
      <c r="F27" s="1">
        <v>0</v>
      </c>
      <c r="G27" s="1">
        <v>0</v>
      </c>
      <c r="H27" s="1">
        <v>9</v>
      </c>
      <c r="I27" s="1">
        <v>0</v>
      </c>
      <c r="J27" s="1">
        <v>0</v>
      </c>
      <c r="K27" s="1">
        <v>0</v>
      </c>
      <c r="L27" s="1">
        <v>0</v>
      </c>
    </row>
    <row r="28" spans="1:12" hidden="1" x14ac:dyDescent="0.2">
      <c r="A28" s="1">
        <v>2019</v>
      </c>
      <c r="B28" s="1" t="s">
        <v>125</v>
      </c>
      <c r="C28" s="1">
        <v>1103</v>
      </c>
      <c r="D28" s="1">
        <v>0</v>
      </c>
      <c r="E28" s="1">
        <v>0</v>
      </c>
      <c r="F28" s="1">
        <v>0</v>
      </c>
      <c r="G28" s="1">
        <v>0</v>
      </c>
      <c r="H28" s="1">
        <v>0</v>
      </c>
      <c r="I28" s="1">
        <v>0</v>
      </c>
      <c r="J28" s="1">
        <v>0</v>
      </c>
      <c r="K28" s="1">
        <v>0</v>
      </c>
      <c r="L28" s="1">
        <v>0</v>
      </c>
    </row>
    <row r="29" spans="1:12" hidden="1" x14ac:dyDescent="0.2">
      <c r="A29" s="1">
        <v>2019</v>
      </c>
      <c r="B29" s="1" t="s">
        <v>126</v>
      </c>
      <c r="C29" s="1">
        <v>264</v>
      </c>
      <c r="D29" s="1">
        <v>0</v>
      </c>
      <c r="E29" s="1">
        <v>1</v>
      </c>
      <c r="F29" s="1">
        <v>2</v>
      </c>
      <c r="G29" s="1">
        <v>3</v>
      </c>
      <c r="H29" s="1">
        <v>8</v>
      </c>
      <c r="I29" s="1">
        <v>27</v>
      </c>
      <c r="J29" s="1">
        <v>6</v>
      </c>
      <c r="K29" s="1">
        <v>0</v>
      </c>
      <c r="L29" s="1">
        <v>0</v>
      </c>
    </row>
    <row r="30" spans="1:12" hidden="1" x14ac:dyDescent="0.2"/>
    <row r="31" spans="1:12" hidden="1" x14ac:dyDescent="0.2"/>
    <row r="32" spans="1:12" hidden="1" x14ac:dyDescent="0.2"/>
    <row r="33" spans="1:12" hidden="1" x14ac:dyDescent="0.2"/>
    <row r="34" spans="1:12" hidden="1" x14ac:dyDescent="0.2"/>
    <row r="35" spans="1:12" hidden="1" x14ac:dyDescent="0.2"/>
    <row r="36" spans="1:12" hidden="1" x14ac:dyDescent="0.2"/>
    <row r="37" spans="1:12" hidden="1" x14ac:dyDescent="0.2"/>
    <row r="38" spans="1:12" hidden="1" x14ac:dyDescent="0.2">
      <c r="A38" s="1">
        <v>2019</v>
      </c>
      <c r="B38" s="1" t="s">
        <v>133</v>
      </c>
      <c r="C38" s="1">
        <v>5</v>
      </c>
      <c r="D38" s="1">
        <v>0</v>
      </c>
      <c r="E38" s="1">
        <v>1</v>
      </c>
      <c r="F38" s="1">
        <v>1</v>
      </c>
      <c r="G38" s="1">
        <v>0</v>
      </c>
      <c r="H38" s="1">
        <v>1</v>
      </c>
      <c r="I38" s="1">
        <v>2</v>
      </c>
      <c r="J38" s="1">
        <v>0</v>
      </c>
      <c r="K38" s="1">
        <v>0</v>
      </c>
      <c r="L38" s="1">
        <v>0</v>
      </c>
    </row>
    <row r="39" spans="1:12" hidden="1" x14ac:dyDescent="0.2">
      <c r="A39" s="1">
        <v>2019</v>
      </c>
      <c r="B39" s="1" t="s">
        <v>134</v>
      </c>
      <c r="C39" s="1">
        <v>7</v>
      </c>
      <c r="D39" s="1">
        <v>0</v>
      </c>
      <c r="E39" s="1">
        <v>0</v>
      </c>
      <c r="F39" s="1">
        <v>0</v>
      </c>
      <c r="G39" s="1">
        <v>0</v>
      </c>
      <c r="H39" s="1">
        <v>0</v>
      </c>
      <c r="I39" s="1">
        <v>0</v>
      </c>
      <c r="J39" s="1">
        <v>0</v>
      </c>
      <c r="K39" s="1">
        <v>0</v>
      </c>
      <c r="L39" s="1">
        <v>1</v>
      </c>
    </row>
    <row r="40" spans="1:12" ht="19.5" hidden="1" customHeight="1" x14ac:dyDescent="0.2">
      <c r="A40" s="1">
        <v>2019</v>
      </c>
      <c r="B40" s="1" t="s">
        <v>135</v>
      </c>
      <c r="C40" s="1">
        <v>3</v>
      </c>
      <c r="D40" s="1">
        <v>1</v>
      </c>
      <c r="E40" s="1">
        <v>0</v>
      </c>
      <c r="F40" s="1">
        <v>0</v>
      </c>
      <c r="G40" s="1">
        <v>0</v>
      </c>
      <c r="H40" s="1">
        <v>0</v>
      </c>
      <c r="I40" s="1">
        <v>0</v>
      </c>
      <c r="J40" s="1">
        <v>0</v>
      </c>
      <c r="K40" s="1">
        <v>0</v>
      </c>
      <c r="L40" s="1">
        <v>0</v>
      </c>
    </row>
    <row r="41" spans="1:12" hidden="1" x14ac:dyDescent="0.2"/>
    <row r="42" spans="1:12" hidden="1" x14ac:dyDescent="0.2"/>
    <row r="43" spans="1:12" hidden="1" x14ac:dyDescent="0.2"/>
    <row r="44" spans="1:12" hidden="1" x14ac:dyDescent="0.2">
      <c r="A44" s="1">
        <v>2019</v>
      </c>
      <c r="B44" s="1" t="s">
        <v>103</v>
      </c>
      <c r="C44" s="1">
        <v>3627</v>
      </c>
      <c r="D44" s="1">
        <v>0</v>
      </c>
      <c r="E44" s="1">
        <v>11</v>
      </c>
      <c r="F44" s="1">
        <v>3</v>
      </c>
      <c r="G44" s="1">
        <v>2</v>
      </c>
      <c r="H44" s="1">
        <v>3</v>
      </c>
      <c r="I44" s="1">
        <v>1</v>
      </c>
      <c r="J44" s="1">
        <v>0</v>
      </c>
      <c r="K44" s="1">
        <v>0</v>
      </c>
      <c r="L44" s="1">
        <v>2</v>
      </c>
    </row>
    <row r="45" spans="1:12" x14ac:dyDescent="0.2">
      <c r="A45" s="1">
        <v>2019</v>
      </c>
      <c r="B45" s="1" t="s">
        <v>59</v>
      </c>
      <c r="C45" s="1">
        <f>SUM(D45:L45)</f>
        <v>18</v>
      </c>
      <c r="D45" s="1">
        <v>14</v>
      </c>
      <c r="E45" s="1">
        <v>1</v>
      </c>
      <c r="F45" s="1">
        <v>2</v>
      </c>
      <c r="G45" s="1">
        <v>0</v>
      </c>
      <c r="H45" s="1">
        <v>0</v>
      </c>
      <c r="I45" s="1">
        <v>0</v>
      </c>
      <c r="J45" s="1">
        <v>0</v>
      </c>
      <c r="K45" s="1">
        <v>0</v>
      </c>
      <c r="L45" s="1">
        <v>1</v>
      </c>
    </row>
    <row r="46" spans="1:12" x14ac:dyDescent="0.2">
      <c r="A46" s="1">
        <v>2019</v>
      </c>
      <c r="B46" s="1" t="s">
        <v>130</v>
      </c>
      <c r="C46" s="1">
        <f t="shared" ref="C46" si="2">SUM(D46:L46)</f>
        <v>118</v>
      </c>
      <c r="D46" s="1">
        <v>33</v>
      </c>
      <c r="E46" s="1">
        <v>32</v>
      </c>
      <c r="F46" s="1">
        <v>15</v>
      </c>
      <c r="G46" s="1">
        <v>24</v>
      </c>
      <c r="H46" s="1">
        <v>0</v>
      </c>
      <c r="I46" s="1">
        <v>0</v>
      </c>
      <c r="J46" s="1">
        <v>0</v>
      </c>
      <c r="K46" s="1">
        <v>0</v>
      </c>
      <c r="L46" s="1">
        <v>14</v>
      </c>
    </row>
    <row r="47" spans="1:12" x14ac:dyDescent="0.2">
      <c r="A47" s="1">
        <v>2019</v>
      </c>
      <c r="B47" s="1" t="s">
        <v>132</v>
      </c>
      <c r="C47" s="1">
        <f>SUM(D47:L47)</f>
        <v>2762</v>
      </c>
      <c r="D47" s="1">
        <v>143</v>
      </c>
      <c r="E47" s="1">
        <v>1183</v>
      </c>
      <c r="F47" s="1">
        <v>235</v>
      </c>
      <c r="G47" s="1">
        <v>503</v>
      </c>
      <c r="H47" s="1">
        <v>115</v>
      </c>
      <c r="I47" s="1">
        <v>0</v>
      </c>
      <c r="J47" s="1">
        <v>0</v>
      </c>
      <c r="K47" s="1">
        <v>1</v>
      </c>
      <c r="L47" s="1">
        <v>582</v>
      </c>
    </row>
    <row r="48" spans="1:12" x14ac:dyDescent="0.2">
      <c r="A48" s="1">
        <v>2019</v>
      </c>
      <c r="B48" s="1" t="s">
        <v>129</v>
      </c>
      <c r="C48" s="1">
        <f>SUM(D48:L48)</f>
        <v>3</v>
      </c>
      <c r="D48" s="1">
        <v>0</v>
      </c>
      <c r="E48" s="1">
        <v>0</v>
      </c>
      <c r="F48" s="1">
        <v>0</v>
      </c>
      <c r="G48" s="1">
        <v>3</v>
      </c>
      <c r="H48" s="1">
        <v>0</v>
      </c>
      <c r="I48" s="1">
        <v>0</v>
      </c>
      <c r="J48" s="1">
        <v>0</v>
      </c>
      <c r="K48" s="1">
        <v>0</v>
      </c>
      <c r="L48" s="1">
        <v>0</v>
      </c>
    </row>
    <row r="49" spans="1:12" x14ac:dyDescent="0.2">
      <c r="A49" s="1">
        <v>2019</v>
      </c>
      <c r="B49" s="1" t="s">
        <v>128</v>
      </c>
      <c r="C49" s="1">
        <f>SUM(D49:L49)</f>
        <v>155</v>
      </c>
      <c r="D49" s="1">
        <v>0</v>
      </c>
      <c r="E49" s="1">
        <v>21</v>
      </c>
      <c r="F49" s="1">
        <v>11</v>
      </c>
      <c r="G49" s="1">
        <v>53</v>
      </c>
      <c r="H49" s="1">
        <v>38</v>
      </c>
      <c r="I49" s="1">
        <v>2</v>
      </c>
      <c r="J49" s="1">
        <v>2</v>
      </c>
      <c r="K49" s="1">
        <v>0</v>
      </c>
      <c r="L49" s="1">
        <v>28</v>
      </c>
    </row>
    <row r="50" spans="1:12" x14ac:dyDescent="0.2">
      <c r="A50" s="1">
        <v>2019</v>
      </c>
      <c r="B50" s="1" t="s">
        <v>127</v>
      </c>
      <c r="C50" s="1">
        <f>SUM(D50:L50)</f>
        <v>66</v>
      </c>
      <c r="D50" s="1">
        <v>1</v>
      </c>
      <c r="E50" s="1">
        <v>16</v>
      </c>
      <c r="F50" s="1">
        <v>5</v>
      </c>
      <c r="G50" s="1">
        <v>18</v>
      </c>
      <c r="H50" s="1">
        <v>17</v>
      </c>
      <c r="I50" s="1">
        <v>1</v>
      </c>
      <c r="J50" s="1">
        <v>1</v>
      </c>
      <c r="K50" s="1">
        <v>0</v>
      </c>
      <c r="L50" s="1">
        <v>7</v>
      </c>
    </row>
    <row r="51" spans="1:12" x14ac:dyDescent="0.2">
      <c r="A51" s="1">
        <v>2019</v>
      </c>
      <c r="B51" s="1" t="s">
        <v>131</v>
      </c>
      <c r="C51" s="1">
        <f t="shared" ref="C51:C53" si="3">SUM(D51:L51)</f>
        <v>207</v>
      </c>
      <c r="D51" s="1">
        <v>2</v>
      </c>
      <c r="E51" s="1">
        <v>35</v>
      </c>
      <c r="F51" s="1">
        <v>8</v>
      </c>
      <c r="G51" s="1">
        <v>37</v>
      </c>
      <c r="H51" s="1">
        <v>64</v>
      </c>
      <c r="I51" s="1">
        <v>52</v>
      </c>
      <c r="J51" s="1">
        <v>2</v>
      </c>
      <c r="K51" s="1">
        <v>0</v>
      </c>
      <c r="L51" s="1">
        <v>7</v>
      </c>
    </row>
    <row r="52" spans="1:12" x14ac:dyDescent="0.2">
      <c r="A52" s="1">
        <v>2019</v>
      </c>
      <c r="B52" s="1" t="s">
        <v>136</v>
      </c>
      <c r="C52" s="1">
        <f t="shared" si="3"/>
        <v>39</v>
      </c>
      <c r="D52" s="1">
        <v>0</v>
      </c>
      <c r="E52" s="1">
        <v>0</v>
      </c>
      <c r="F52" s="1">
        <v>0</v>
      </c>
      <c r="G52" s="1">
        <v>0</v>
      </c>
      <c r="H52" s="1">
        <v>0</v>
      </c>
      <c r="I52" s="1">
        <v>0</v>
      </c>
      <c r="J52" s="1">
        <v>0</v>
      </c>
      <c r="K52" s="1">
        <v>0</v>
      </c>
      <c r="L52" s="1">
        <v>39</v>
      </c>
    </row>
    <row r="53" spans="1:12" x14ac:dyDescent="0.2">
      <c r="A53" s="1">
        <v>2019</v>
      </c>
      <c r="B53" s="1" t="s">
        <v>15</v>
      </c>
      <c r="C53" s="1">
        <f t="shared" si="3"/>
        <v>1794</v>
      </c>
      <c r="D53" s="1">
        <v>0</v>
      </c>
      <c r="E53" s="1">
        <v>37</v>
      </c>
      <c r="F53" s="1">
        <v>24</v>
      </c>
      <c r="G53" s="1">
        <v>29</v>
      </c>
      <c r="H53" s="1">
        <v>52</v>
      </c>
      <c r="I53" s="1">
        <v>175</v>
      </c>
      <c r="J53" s="1">
        <v>58</v>
      </c>
      <c r="K53" s="1">
        <v>16</v>
      </c>
      <c r="L53" s="1">
        <v>1403</v>
      </c>
    </row>
    <row r="54" spans="1:12" x14ac:dyDescent="0.2">
      <c r="B54" s="1" t="s">
        <v>75</v>
      </c>
      <c r="C54" s="1">
        <f>SUM(C45:C53)</f>
        <v>5162</v>
      </c>
      <c r="D54" s="1">
        <f>SUM(D45:D53)</f>
        <v>193</v>
      </c>
      <c r="E54" s="1">
        <f t="shared" ref="E54:L54" si="4">SUM(E45:E53)</f>
        <v>1325</v>
      </c>
      <c r="F54" s="1">
        <f t="shared" si="4"/>
        <v>300</v>
      </c>
      <c r="G54" s="1">
        <f t="shared" si="4"/>
        <v>667</v>
      </c>
      <c r="H54" s="1">
        <f t="shared" si="4"/>
        <v>286</v>
      </c>
      <c r="I54" s="1">
        <f t="shared" si="4"/>
        <v>230</v>
      </c>
      <c r="J54" s="1">
        <f t="shared" si="4"/>
        <v>63</v>
      </c>
      <c r="K54" s="1">
        <f t="shared" si="4"/>
        <v>17</v>
      </c>
      <c r="L54" s="1">
        <f t="shared" si="4"/>
        <v>2081</v>
      </c>
    </row>
    <row r="55" spans="1:12" x14ac:dyDescent="0.2">
      <c r="B55" s="1" t="s">
        <v>137</v>
      </c>
      <c r="C55" s="1">
        <f>C45+C46+C48+C49+C50+C51+C52+C53</f>
        <v>2400</v>
      </c>
      <c r="D55" s="1">
        <f t="shared" ref="D55:L55" si="5">D45+D46+D48+D49+D50+D51+D52+D53</f>
        <v>50</v>
      </c>
      <c r="E55" s="1">
        <f t="shared" si="5"/>
        <v>142</v>
      </c>
      <c r="F55" s="1">
        <f t="shared" si="5"/>
        <v>65</v>
      </c>
      <c r="G55" s="1">
        <f t="shared" si="5"/>
        <v>164</v>
      </c>
      <c r="H55" s="1">
        <f t="shared" si="5"/>
        <v>171</v>
      </c>
      <c r="I55" s="1">
        <f t="shared" si="5"/>
        <v>230</v>
      </c>
      <c r="J55" s="1">
        <f t="shared" si="5"/>
        <v>63</v>
      </c>
      <c r="K55" s="1">
        <f t="shared" si="5"/>
        <v>16</v>
      </c>
      <c r="L55" s="1">
        <f t="shared" si="5"/>
        <v>1499</v>
      </c>
    </row>
    <row r="60" spans="1:12" x14ac:dyDescent="0.2">
      <c r="C60" s="212">
        <f t="shared" ref="C60:K60" si="6">D45/$C45</f>
        <v>0.77777777777777779</v>
      </c>
      <c r="D60" s="212">
        <f t="shared" si="6"/>
        <v>5.5555555555555552E-2</v>
      </c>
      <c r="E60" s="212">
        <f t="shared" si="6"/>
        <v>0.1111111111111111</v>
      </c>
      <c r="F60" s="212">
        <f t="shared" si="6"/>
        <v>0</v>
      </c>
      <c r="G60" s="212">
        <f t="shared" si="6"/>
        <v>0</v>
      </c>
      <c r="H60" s="212">
        <f t="shared" si="6"/>
        <v>0</v>
      </c>
      <c r="I60" s="212">
        <f t="shared" si="6"/>
        <v>0</v>
      </c>
      <c r="J60" s="212">
        <f t="shared" si="6"/>
        <v>0</v>
      </c>
      <c r="K60" s="212">
        <f t="shared" si="6"/>
        <v>5.5555555555555552E-2</v>
      </c>
    </row>
    <row r="61" spans="1:12" x14ac:dyDescent="0.2">
      <c r="C61" s="212">
        <f t="shared" ref="C61:K61" si="7">D46/$C46</f>
        <v>0.27966101694915252</v>
      </c>
      <c r="D61" s="212">
        <f t="shared" si="7"/>
        <v>0.2711864406779661</v>
      </c>
      <c r="E61" s="212">
        <f t="shared" si="7"/>
        <v>0.1271186440677966</v>
      </c>
      <c r="F61" s="212">
        <f t="shared" si="7"/>
        <v>0.20338983050847459</v>
      </c>
      <c r="G61" s="212">
        <f t="shared" si="7"/>
        <v>0</v>
      </c>
      <c r="H61" s="212">
        <f t="shared" si="7"/>
        <v>0</v>
      </c>
      <c r="I61" s="212">
        <f t="shared" si="7"/>
        <v>0</v>
      </c>
      <c r="J61" s="212">
        <f t="shared" si="7"/>
        <v>0</v>
      </c>
      <c r="K61" s="212">
        <f t="shared" si="7"/>
        <v>0.11864406779661017</v>
      </c>
    </row>
    <row r="62" spans="1:12" x14ac:dyDescent="0.2">
      <c r="C62" s="212">
        <f t="shared" ref="C62:K62" si="8">D47/$C47</f>
        <v>5.1774076755973931E-2</v>
      </c>
      <c r="D62" s="212">
        <f t="shared" si="8"/>
        <v>0.42831281679942074</v>
      </c>
      <c r="E62" s="212">
        <f t="shared" si="8"/>
        <v>8.5083272990586531E-2</v>
      </c>
      <c r="F62" s="212">
        <f t="shared" si="8"/>
        <v>0.18211440984793628</v>
      </c>
      <c r="G62" s="212">
        <f t="shared" si="8"/>
        <v>4.1636495293265748E-2</v>
      </c>
      <c r="H62" s="212">
        <f t="shared" si="8"/>
        <v>0</v>
      </c>
      <c r="I62" s="212">
        <f t="shared" si="8"/>
        <v>0</v>
      </c>
      <c r="J62" s="212">
        <f t="shared" si="8"/>
        <v>3.6205648081100649E-4</v>
      </c>
      <c r="K62" s="212">
        <f t="shared" si="8"/>
        <v>0.2107168718320058</v>
      </c>
    </row>
    <row r="63" spans="1:12" x14ac:dyDescent="0.2">
      <c r="C63" s="212">
        <f t="shared" ref="C63:K63" si="9">D48/$C48</f>
        <v>0</v>
      </c>
      <c r="D63" s="212">
        <f t="shared" si="9"/>
        <v>0</v>
      </c>
      <c r="E63" s="212">
        <f t="shared" si="9"/>
        <v>0</v>
      </c>
      <c r="F63" s="212">
        <f t="shared" si="9"/>
        <v>1</v>
      </c>
      <c r="G63" s="212">
        <f t="shared" si="9"/>
        <v>0</v>
      </c>
      <c r="H63" s="212">
        <f t="shared" si="9"/>
        <v>0</v>
      </c>
      <c r="I63" s="212">
        <f t="shared" si="9"/>
        <v>0</v>
      </c>
      <c r="J63" s="212">
        <f t="shared" si="9"/>
        <v>0</v>
      </c>
      <c r="K63" s="212">
        <f t="shared" si="9"/>
        <v>0</v>
      </c>
    </row>
    <row r="64" spans="1:12" x14ac:dyDescent="0.2">
      <c r="C64" s="212">
        <f t="shared" ref="C64:K64" si="10">D49/$C49</f>
        <v>0</v>
      </c>
      <c r="D64" s="212">
        <f t="shared" si="10"/>
        <v>0.13548387096774195</v>
      </c>
      <c r="E64" s="212">
        <f t="shared" si="10"/>
        <v>7.0967741935483872E-2</v>
      </c>
      <c r="F64" s="212">
        <f t="shared" si="10"/>
        <v>0.34193548387096773</v>
      </c>
      <c r="G64" s="212">
        <f t="shared" si="10"/>
        <v>0.24516129032258063</v>
      </c>
      <c r="H64" s="212">
        <f t="shared" si="10"/>
        <v>1.2903225806451613E-2</v>
      </c>
      <c r="I64" s="212">
        <f t="shared" si="10"/>
        <v>1.2903225806451613E-2</v>
      </c>
      <c r="J64" s="212">
        <f t="shared" si="10"/>
        <v>0</v>
      </c>
      <c r="K64" s="212">
        <f t="shared" si="10"/>
        <v>0.18064516129032257</v>
      </c>
    </row>
    <row r="65" spans="3:11" x14ac:dyDescent="0.2">
      <c r="C65" s="212">
        <f t="shared" ref="C65:K65" si="11">D50/$C50</f>
        <v>1.5151515151515152E-2</v>
      </c>
      <c r="D65" s="212">
        <f t="shared" si="11"/>
        <v>0.24242424242424243</v>
      </c>
      <c r="E65" s="212">
        <f t="shared" si="11"/>
        <v>7.575757575757576E-2</v>
      </c>
      <c r="F65" s="212">
        <f t="shared" si="11"/>
        <v>0.27272727272727271</v>
      </c>
      <c r="G65" s="212">
        <f t="shared" si="11"/>
        <v>0.25757575757575757</v>
      </c>
      <c r="H65" s="212">
        <f t="shared" si="11"/>
        <v>1.5151515151515152E-2</v>
      </c>
      <c r="I65" s="212">
        <f t="shared" si="11"/>
        <v>1.5151515151515152E-2</v>
      </c>
      <c r="J65" s="212">
        <f t="shared" si="11"/>
        <v>0</v>
      </c>
      <c r="K65" s="212">
        <f t="shared" si="11"/>
        <v>0.10606060606060606</v>
      </c>
    </row>
    <row r="66" spans="3:11" x14ac:dyDescent="0.2">
      <c r="C66" s="212">
        <f t="shared" ref="C66:K66" si="12">D51/$C51</f>
        <v>9.6618357487922701E-3</v>
      </c>
      <c r="D66" s="212">
        <f t="shared" si="12"/>
        <v>0.16908212560386474</v>
      </c>
      <c r="E66" s="212">
        <f t="shared" si="12"/>
        <v>3.864734299516908E-2</v>
      </c>
      <c r="F66" s="212">
        <f t="shared" si="12"/>
        <v>0.17874396135265699</v>
      </c>
      <c r="G66" s="212">
        <f t="shared" si="12"/>
        <v>0.30917874396135264</v>
      </c>
      <c r="H66" s="212">
        <f t="shared" si="12"/>
        <v>0.25120772946859904</v>
      </c>
      <c r="I66" s="212">
        <f t="shared" si="12"/>
        <v>9.6618357487922701E-3</v>
      </c>
      <c r="J66" s="212">
        <f t="shared" si="12"/>
        <v>0</v>
      </c>
      <c r="K66" s="212">
        <f t="shared" si="12"/>
        <v>3.3816425120772944E-2</v>
      </c>
    </row>
    <row r="67" spans="3:11" x14ac:dyDescent="0.2">
      <c r="C67" s="212">
        <f t="shared" ref="C67:K67" si="13">D52/$C52</f>
        <v>0</v>
      </c>
      <c r="D67" s="212">
        <f t="shared" si="13"/>
        <v>0</v>
      </c>
      <c r="E67" s="212">
        <f t="shared" si="13"/>
        <v>0</v>
      </c>
      <c r="F67" s="212">
        <f t="shared" si="13"/>
        <v>0</v>
      </c>
      <c r="G67" s="212">
        <f t="shared" si="13"/>
        <v>0</v>
      </c>
      <c r="H67" s="212">
        <f t="shared" si="13"/>
        <v>0</v>
      </c>
      <c r="I67" s="212">
        <f t="shared" si="13"/>
        <v>0</v>
      </c>
      <c r="J67" s="212">
        <f t="shared" si="13"/>
        <v>0</v>
      </c>
      <c r="K67" s="212">
        <f t="shared" si="13"/>
        <v>1</v>
      </c>
    </row>
    <row r="68" spans="3:11" x14ac:dyDescent="0.2">
      <c r="C68" s="212">
        <f t="shared" ref="C68:K68" si="14">D53/$C53</f>
        <v>0</v>
      </c>
      <c r="D68" s="212">
        <f t="shared" si="14"/>
        <v>2.0624303232998884E-2</v>
      </c>
      <c r="E68" s="212">
        <f t="shared" si="14"/>
        <v>1.3377926421404682E-2</v>
      </c>
      <c r="F68" s="212">
        <f t="shared" si="14"/>
        <v>1.6164994425863992E-2</v>
      </c>
      <c r="G68" s="212">
        <f t="shared" si="14"/>
        <v>2.8985507246376812E-2</v>
      </c>
      <c r="H68" s="212">
        <f t="shared" si="14"/>
        <v>9.7547380156075808E-2</v>
      </c>
      <c r="I68" s="212">
        <f t="shared" si="14"/>
        <v>3.2329988851727984E-2</v>
      </c>
      <c r="J68" s="212">
        <f t="shared" si="14"/>
        <v>8.918617614269788E-3</v>
      </c>
      <c r="K68" s="212">
        <f t="shared" si="14"/>
        <v>0.78205128205128205</v>
      </c>
    </row>
  </sheetData>
  <mergeCells count="1">
    <mergeCell ref="A9:G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5" tint="0.39997558519241921"/>
  </sheetPr>
  <dimension ref="A1:K47"/>
  <sheetViews>
    <sheetView showGridLines="0" zoomScale="85" zoomScaleNormal="85" workbookViewId="0">
      <selection sqref="A1:G1"/>
    </sheetView>
  </sheetViews>
  <sheetFormatPr baseColWidth="10" defaultColWidth="9.140625" defaultRowHeight="12.75" x14ac:dyDescent="0.2"/>
  <cols>
    <col min="1" max="1" width="35" style="2" customWidth="1"/>
    <col min="2" max="2" width="9.42578125" style="2" customWidth="1"/>
    <col min="3" max="3" width="15.140625" style="2" customWidth="1"/>
    <col min="4" max="4" width="11.5703125" style="2" customWidth="1"/>
    <col min="5" max="6" width="11.85546875" style="2" customWidth="1"/>
    <col min="7" max="7" width="15.42578125" style="2" customWidth="1"/>
    <col min="8" max="8" width="5.7109375" style="2" customWidth="1"/>
    <col min="9" max="249" width="11.42578125" style="2" customWidth="1"/>
    <col min="250" max="16384" width="9.140625" style="2"/>
  </cols>
  <sheetData>
    <row r="1" spans="1:11" ht="36" customHeight="1" x14ac:dyDescent="0.2">
      <c r="A1" s="320" t="s">
        <v>165</v>
      </c>
      <c r="B1" s="321"/>
      <c r="C1" s="321"/>
      <c r="D1" s="321"/>
      <c r="E1" s="321"/>
      <c r="F1" s="321"/>
      <c r="G1" s="321"/>
      <c r="H1" s="23"/>
    </row>
    <row r="2" spans="1:11" ht="25.9" customHeight="1" thickBot="1" x14ac:dyDescent="0.25">
      <c r="A2" s="249"/>
      <c r="B2" s="249"/>
      <c r="C2" s="249"/>
      <c r="D2" s="249"/>
      <c r="E2" s="249"/>
      <c r="F2" s="250"/>
      <c r="G2" s="250"/>
      <c r="H2" s="23"/>
    </row>
    <row r="3" spans="1:11" ht="25.5" x14ac:dyDescent="0.2">
      <c r="A3" s="246">
        <v>2019</v>
      </c>
      <c r="B3" s="322" t="s">
        <v>11</v>
      </c>
      <c r="C3" s="323"/>
      <c r="D3" s="251" t="s">
        <v>12</v>
      </c>
      <c r="E3" s="252" t="s">
        <v>13</v>
      </c>
      <c r="F3" s="322" t="s">
        <v>16</v>
      </c>
      <c r="G3" s="324"/>
      <c r="H3" s="23"/>
    </row>
    <row r="4" spans="1:11" ht="27" x14ac:dyDescent="0.2">
      <c r="A4" s="101"/>
      <c r="B4" s="253" t="s">
        <v>10</v>
      </c>
      <c r="C4" s="254" t="s">
        <v>156</v>
      </c>
      <c r="D4" s="255" t="s">
        <v>10</v>
      </c>
      <c r="E4" s="253" t="s">
        <v>10</v>
      </c>
      <c r="F4" s="253" t="s">
        <v>17</v>
      </c>
      <c r="G4" s="256" t="s">
        <v>166</v>
      </c>
      <c r="H4" s="23"/>
      <c r="K4" s="23"/>
    </row>
    <row r="5" spans="1:11" x14ac:dyDescent="0.2">
      <c r="A5" s="102" t="s">
        <v>7</v>
      </c>
      <c r="B5" s="103">
        <v>9285</v>
      </c>
      <c r="C5" s="104">
        <v>2480</v>
      </c>
      <c r="D5" s="105">
        <v>11736</v>
      </c>
      <c r="E5" s="103">
        <v>991</v>
      </c>
      <c r="F5" s="103">
        <v>22012</v>
      </c>
      <c r="G5" s="106">
        <v>2480</v>
      </c>
      <c r="H5" s="3"/>
      <c r="J5" s="164"/>
      <c r="K5" s="164"/>
    </row>
    <row r="6" spans="1:11" x14ac:dyDescent="0.2">
      <c r="A6" s="107" t="s">
        <v>36</v>
      </c>
      <c r="B6" s="108">
        <v>7559.9644263999999</v>
      </c>
      <c r="C6" s="109">
        <v>2333</v>
      </c>
      <c r="D6" s="110">
        <v>10343</v>
      </c>
      <c r="E6" s="108">
        <v>957</v>
      </c>
      <c r="F6" s="108">
        <v>18859.723356524944</v>
      </c>
      <c r="G6" s="111">
        <v>2333</v>
      </c>
      <c r="H6" s="3"/>
      <c r="J6" s="164"/>
      <c r="K6" s="164"/>
    </row>
    <row r="7" spans="1:11" x14ac:dyDescent="0.2">
      <c r="A7" s="112" t="s">
        <v>29</v>
      </c>
      <c r="B7" s="66">
        <v>5032.9509068000007</v>
      </c>
      <c r="C7" s="113">
        <v>1441</v>
      </c>
      <c r="D7" s="17">
        <v>4528</v>
      </c>
      <c r="E7" s="66">
        <v>783</v>
      </c>
      <c r="F7" s="66">
        <v>10343.950906800001</v>
      </c>
      <c r="G7" s="114">
        <v>1441</v>
      </c>
      <c r="H7" s="3"/>
      <c r="J7" s="164"/>
      <c r="K7" s="164"/>
    </row>
    <row r="8" spans="1:11" x14ac:dyDescent="0.2">
      <c r="A8" s="112" t="s">
        <v>28</v>
      </c>
      <c r="B8" s="66">
        <v>2527.0135195999997</v>
      </c>
      <c r="C8" s="113">
        <v>892</v>
      </c>
      <c r="D8" s="17">
        <v>5815</v>
      </c>
      <c r="E8" s="66">
        <v>174</v>
      </c>
      <c r="F8" s="66">
        <v>8516.0135195999992</v>
      </c>
      <c r="G8" s="114">
        <v>892</v>
      </c>
      <c r="H8" s="23"/>
      <c r="J8" s="164"/>
      <c r="K8" s="164"/>
    </row>
    <row r="9" spans="1:11" x14ac:dyDescent="0.2">
      <c r="A9" s="115" t="s">
        <v>51</v>
      </c>
      <c r="B9" s="116">
        <v>8.4</v>
      </c>
      <c r="C9" s="257">
        <v>6.4</v>
      </c>
      <c r="D9" s="18">
        <v>4.7</v>
      </c>
      <c r="E9" s="117">
        <v>8.8000000000000007</v>
      </c>
      <c r="F9" s="117">
        <v>6.4</v>
      </c>
      <c r="G9" s="258">
        <f>C9</f>
        <v>6.4</v>
      </c>
      <c r="H9" s="23"/>
    </row>
    <row r="10" spans="1:11" ht="12.75" customHeight="1" x14ac:dyDescent="0.2">
      <c r="A10" s="118" t="s">
        <v>47</v>
      </c>
      <c r="B10" s="8"/>
      <c r="C10" s="119"/>
      <c r="D10" s="120"/>
      <c r="E10" s="121"/>
      <c r="F10" s="122"/>
      <c r="G10" s="123"/>
      <c r="H10" s="23"/>
    </row>
    <row r="11" spans="1:11" x14ac:dyDescent="0.2">
      <c r="A11" s="107" t="s">
        <v>7</v>
      </c>
      <c r="B11" s="108">
        <v>7648</v>
      </c>
      <c r="C11" s="104">
        <v>2480</v>
      </c>
      <c r="D11" s="124">
        <v>5320</v>
      </c>
      <c r="E11" s="108">
        <v>940</v>
      </c>
      <c r="F11" s="108">
        <v>13908</v>
      </c>
      <c r="G11" s="106">
        <v>2480</v>
      </c>
      <c r="H11" s="3"/>
      <c r="J11" s="164"/>
      <c r="K11" s="164"/>
    </row>
    <row r="12" spans="1:11" x14ac:dyDescent="0.2">
      <c r="A12" s="125" t="s">
        <v>36</v>
      </c>
      <c r="B12" s="126">
        <v>6033.9644263999999</v>
      </c>
      <c r="C12" s="127">
        <v>2333</v>
      </c>
      <c r="D12" s="128">
        <v>4044</v>
      </c>
      <c r="E12" s="126">
        <v>914</v>
      </c>
      <c r="F12" s="126">
        <v>10991.9644264</v>
      </c>
      <c r="G12" s="111">
        <v>2333</v>
      </c>
      <c r="H12" s="3"/>
      <c r="J12" s="164"/>
      <c r="K12" s="164"/>
    </row>
    <row r="13" spans="1:11" x14ac:dyDescent="0.2">
      <c r="A13" s="112" t="s">
        <v>29</v>
      </c>
      <c r="B13" s="66">
        <v>4094.9509068000002</v>
      </c>
      <c r="C13" s="113">
        <v>1441</v>
      </c>
      <c r="D13" s="17">
        <v>2265</v>
      </c>
      <c r="E13" s="66">
        <v>757</v>
      </c>
      <c r="F13" s="66">
        <v>7116.9509068000007</v>
      </c>
      <c r="G13" s="114">
        <v>1441</v>
      </c>
      <c r="H13" s="3"/>
      <c r="J13" s="164"/>
      <c r="K13" s="164"/>
    </row>
    <row r="14" spans="1:11" x14ac:dyDescent="0.2">
      <c r="A14" s="112" t="s">
        <v>28</v>
      </c>
      <c r="B14" s="66">
        <v>1939.0135195999997</v>
      </c>
      <c r="C14" s="113">
        <v>892</v>
      </c>
      <c r="D14" s="17">
        <v>1779</v>
      </c>
      <c r="E14" s="66">
        <v>157</v>
      </c>
      <c r="F14" s="66">
        <v>3875.0135195999997</v>
      </c>
      <c r="G14" s="114">
        <v>892</v>
      </c>
      <c r="H14" s="3"/>
      <c r="J14" s="164"/>
      <c r="K14" s="164"/>
    </row>
    <row r="15" spans="1:11" x14ac:dyDescent="0.2">
      <c r="A15" s="115" t="s">
        <v>51</v>
      </c>
      <c r="B15" s="116">
        <v>8.4668099269869437</v>
      </c>
      <c r="C15" s="257">
        <f>C9</f>
        <v>6.4</v>
      </c>
      <c r="D15" s="129">
        <v>6.8</v>
      </c>
      <c r="E15" s="130">
        <v>9.1</v>
      </c>
      <c r="F15" s="130">
        <v>8.1321338208118963</v>
      </c>
      <c r="G15" s="131">
        <f>C15</f>
        <v>6.4</v>
      </c>
      <c r="H15" s="3"/>
      <c r="J15" s="164"/>
    </row>
    <row r="16" spans="1:11" x14ac:dyDescent="0.2">
      <c r="A16" s="118" t="s">
        <v>48</v>
      </c>
      <c r="B16" s="8"/>
      <c r="C16" s="119"/>
      <c r="D16" s="120"/>
      <c r="E16" s="121"/>
      <c r="F16" s="122"/>
      <c r="G16" s="123"/>
      <c r="H16" s="3"/>
    </row>
    <row r="17" spans="1:11" x14ac:dyDescent="0.2">
      <c r="A17" s="107" t="s">
        <v>7</v>
      </c>
      <c r="B17" s="108">
        <v>214</v>
      </c>
      <c r="C17" s="104">
        <v>0</v>
      </c>
      <c r="D17" s="124">
        <v>20</v>
      </c>
      <c r="E17" s="108">
        <v>16</v>
      </c>
      <c r="F17" s="108">
        <v>250</v>
      </c>
      <c r="G17" s="106">
        <v>0</v>
      </c>
      <c r="H17" s="3"/>
      <c r="J17" s="164"/>
      <c r="K17" s="164"/>
    </row>
    <row r="18" spans="1:11" x14ac:dyDescent="0.2">
      <c r="A18" s="125" t="s">
        <v>36</v>
      </c>
      <c r="B18" s="126">
        <v>121</v>
      </c>
      <c r="C18" s="127">
        <v>0</v>
      </c>
      <c r="D18" s="128">
        <v>3</v>
      </c>
      <c r="E18" s="126">
        <v>8</v>
      </c>
      <c r="F18" s="126">
        <v>132</v>
      </c>
      <c r="G18" s="132">
        <v>0</v>
      </c>
      <c r="H18" s="3"/>
      <c r="J18" s="164"/>
      <c r="K18" s="164"/>
    </row>
    <row r="19" spans="1:11" x14ac:dyDescent="0.2">
      <c r="A19" s="112" t="s">
        <v>29</v>
      </c>
      <c r="B19" s="133">
        <v>83</v>
      </c>
      <c r="C19" s="113">
        <v>0</v>
      </c>
      <c r="D19" s="134">
        <v>3</v>
      </c>
      <c r="E19" s="133">
        <v>5</v>
      </c>
      <c r="F19" s="133">
        <v>91</v>
      </c>
      <c r="G19" s="114">
        <v>0</v>
      </c>
      <c r="H19" s="3"/>
      <c r="J19" s="164"/>
      <c r="K19" s="164"/>
    </row>
    <row r="20" spans="1:11" x14ac:dyDescent="0.2">
      <c r="A20" s="112" t="s">
        <v>28</v>
      </c>
      <c r="B20" s="133">
        <v>38</v>
      </c>
      <c r="C20" s="113">
        <v>0</v>
      </c>
      <c r="D20" s="134">
        <v>0</v>
      </c>
      <c r="E20" s="133">
        <v>3</v>
      </c>
      <c r="F20" s="133">
        <v>41</v>
      </c>
      <c r="G20" s="114">
        <v>0</v>
      </c>
      <c r="H20" s="23"/>
      <c r="J20" s="164"/>
      <c r="K20" s="164"/>
    </row>
    <row r="21" spans="1:11" x14ac:dyDescent="0.2">
      <c r="A21" s="115" t="s">
        <v>51</v>
      </c>
      <c r="B21" s="135">
        <v>1.8</v>
      </c>
      <c r="C21" s="242" t="s">
        <v>159</v>
      </c>
      <c r="D21" s="136">
        <v>1</v>
      </c>
      <c r="E21" s="135">
        <v>5.3</v>
      </c>
      <c r="F21" s="135">
        <v>2.1</v>
      </c>
      <c r="G21" s="243" t="str">
        <f>C21</f>
        <v>so</v>
      </c>
      <c r="H21" s="23"/>
    </row>
    <row r="22" spans="1:11" x14ac:dyDescent="0.2">
      <c r="A22" s="118" t="s">
        <v>49</v>
      </c>
      <c r="B22" s="8"/>
      <c r="C22" s="119"/>
      <c r="D22" s="120"/>
      <c r="E22" s="121"/>
      <c r="F22" s="122"/>
      <c r="G22" s="123"/>
      <c r="H22" s="23"/>
    </row>
    <row r="23" spans="1:11" x14ac:dyDescent="0.2">
      <c r="A23" s="107" t="s">
        <v>18</v>
      </c>
      <c r="B23" s="108">
        <v>1423</v>
      </c>
      <c r="C23" s="104">
        <v>0</v>
      </c>
      <c r="D23" s="124">
        <v>6396</v>
      </c>
      <c r="E23" s="108">
        <v>35</v>
      </c>
      <c r="F23" s="108">
        <v>7854</v>
      </c>
      <c r="G23" s="106">
        <v>0</v>
      </c>
      <c r="H23" s="23"/>
      <c r="J23" s="164"/>
      <c r="K23" s="164"/>
    </row>
    <row r="24" spans="1:11" x14ac:dyDescent="0.2">
      <c r="A24" s="125" t="s">
        <v>30</v>
      </c>
      <c r="B24" s="126">
        <v>1405</v>
      </c>
      <c r="C24" s="127">
        <v>0</v>
      </c>
      <c r="D24" s="128">
        <v>6296</v>
      </c>
      <c r="E24" s="126">
        <v>35</v>
      </c>
      <c r="F24" s="126">
        <v>7736</v>
      </c>
      <c r="G24" s="132">
        <v>0</v>
      </c>
      <c r="H24" s="23"/>
      <c r="J24" s="164"/>
      <c r="K24" s="164"/>
    </row>
    <row r="25" spans="1:11" x14ac:dyDescent="0.2">
      <c r="A25" s="112" t="s">
        <v>29</v>
      </c>
      <c r="B25" s="133">
        <v>855</v>
      </c>
      <c r="C25" s="113">
        <v>0</v>
      </c>
      <c r="D25" s="134">
        <v>2260</v>
      </c>
      <c r="E25" s="133">
        <v>21</v>
      </c>
      <c r="F25" s="133">
        <v>3136</v>
      </c>
      <c r="G25" s="114">
        <v>0</v>
      </c>
      <c r="H25" s="23"/>
      <c r="J25" s="164"/>
      <c r="K25" s="164"/>
    </row>
    <row r="26" spans="1:11" x14ac:dyDescent="0.2">
      <c r="A26" s="112" t="s">
        <v>28</v>
      </c>
      <c r="B26" s="66">
        <v>550</v>
      </c>
      <c r="C26" s="113">
        <v>0</v>
      </c>
      <c r="D26" s="17">
        <v>4036</v>
      </c>
      <c r="E26" s="66">
        <v>14</v>
      </c>
      <c r="F26" s="66">
        <v>4600</v>
      </c>
      <c r="G26" s="114">
        <v>0</v>
      </c>
      <c r="H26" s="23"/>
      <c r="J26" s="164"/>
      <c r="K26" s="164"/>
    </row>
    <row r="27" spans="1:11" x14ac:dyDescent="0.2">
      <c r="A27" s="115" t="s">
        <v>51</v>
      </c>
      <c r="B27" s="117">
        <v>4.3884753239591952</v>
      </c>
      <c r="C27" s="244" t="s">
        <v>159</v>
      </c>
      <c r="D27" s="137">
        <v>4.7014035279824578</v>
      </c>
      <c r="E27" s="117">
        <v>1.9774305555555556</v>
      </c>
      <c r="F27" s="117">
        <v>4.5620188431246396</v>
      </c>
      <c r="G27" s="243" t="str">
        <f>C27</f>
        <v>so</v>
      </c>
      <c r="H27" s="23"/>
    </row>
    <row r="28" spans="1:11" x14ac:dyDescent="0.2">
      <c r="A28" s="138" t="s">
        <v>63</v>
      </c>
      <c r="B28" s="139"/>
      <c r="C28" s="119"/>
      <c r="D28" s="120"/>
      <c r="E28" s="121"/>
      <c r="F28" s="122"/>
      <c r="G28" s="123"/>
      <c r="H28" s="23"/>
    </row>
    <row r="29" spans="1:11" x14ac:dyDescent="0.2">
      <c r="A29" s="140" t="s">
        <v>7</v>
      </c>
      <c r="B29" s="141">
        <v>737</v>
      </c>
      <c r="C29" s="142">
        <v>0</v>
      </c>
      <c r="D29" s="143">
        <v>576</v>
      </c>
      <c r="E29" s="141">
        <v>0</v>
      </c>
      <c r="F29" s="143">
        <v>1313</v>
      </c>
      <c r="G29" s="144">
        <v>0</v>
      </c>
      <c r="H29" s="23"/>
      <c r="J29" s="164"/>
      <c r="K29" s="164"/>
    </row>
    <row r="30" spans="1:11" x14ac:dyDescent="0.2">
      <c r="A30" s="145" t="s">
        <v>36</v>
      </c>
      <c r="B30" s="146">
        <v>726</v>
      </c>
      <c r="C30" s="147">
        <v>0</v>
      </c>
      <c r="D30" s="148">
        <v>559</v>
      </c>
      <c r="E30" s="146">
        <v>0</v>
      </c>
      <c r="F30" s="148">
        <v>1285</v>
      </c>
      <c r="G30" s="149">
        <v>0</v>
      </c>
      <c r="H30" s="23"/>
      <c r="J30" s="164"/>
      <c r="K30" s="164"/>
    </row>
    <row r="31" spans="1:11" x14ac:dyDescent="0.2">
      <c r="A31" s="112" t="s">
        <v>29</v>
      </c>
      <c r="B31" s="150">
        <v>280</v>
      </c>
      <c r="C31" s="113">
        <v>0</v>
      </c>
      <c r="D31" s="151">
        <v>271</v>
      </c>
      <c r="E31" s="150">
        <v>0</v>
      </c>
      <c r="F31" s="151">
        <v>551</v>
      </c>
      <c r="G31" s="114">
        <v>0</v>
      </c>
      <c r="H31" s="23"/>
      <c r="J31" s="164"/>
      <c r="K31" s="164"/>
    </row>
    <row r="32" spans="1:11" x14ac:dyDescent="0.2">
      <c r="A32" s="112" t="s">
        <v>28</v>
      </c>
      <c r="B32" s="150">
        <v>446</v>
      </c>
      <c r="C32" s="113">
        <v>0</v>
      </c>
      <c r="D32" s="151">
        <v>288</v>
      </c>
      <c r="E32" s="150">
        <v>0</v>
      </c>
      <c r="F32" s="151">
        <v>734</v>
      </c>
      <c r="G32" s="114">
        <v>0</v>
      </c>
      <c r="H32" s="23"/>
      <c r="J32" s="164"/>
      <c r="K32" s="164"/>
    </row>
    <row r="33" spans="1:11" x14ac:dyDescent="0.2">
      <c r="A33" s="115" t="s">
        <v>51</v>
      </c>
      <c r="B33" s="152">
        <v>15.327881994548662</v>
      </c>
      <c r="C33" s="244" t="s">
        <v>159</v>
      </c>
      <c r="D33" s="152">
        <v>7.931783390913596</v>
      </c>
      <c r="E33" s="153">
        <v>0</v>
      </c>
      <c r="F33" s="154">
        <v>8.6999999999999993</v>
      </c>
      <c r="G33" s="243" t="str">
        <f>C33</f>
        <v>so</v>
      </c>
      <c r="H33" s="3"/>
    </row>
    <row r="34" spans="1:11" x14ac:dyDescent="0.2">
      <c r="A34" s="138" t="s">
        <v>64</v>
      </c>
      <c r="B34" s="139"/>
      <c r="C34" s="119"/>
      <c r="D34" s="120"/>
      <c r="E34" s="121"/>
      <c r="F34" s="122"/>
      <c r="G34" s="123"/>
      <c r="H34" s="3"/>
    </row>
    <row r="35" spans="1:11" x14ac:dyDescent="0.2">
      <c r="A35" s="140" t="s">
        <v>7</v>
      </c>
      <c r="B35" s="80">
        <v>686</v>
      </c>
      <c r="C35" s="155">
        <v>0</v>
      </c>
      <c r="D35" s="80">
        <v>5820</v>
      </c>
      <c r="E35" s="80">
        <v>35</v>
      </c>
      <c r="F35" s="80">
        <v>6541</v>
      </c>
      <c r="G35" s="155">
        <v>0</v>
      </c>
      <c r="H35" s="3"/>
      <c r="J35" s="164"/>
      <c r="K35" s="164"/>
    </row>
    <row r="36" spans="1:11" x14ac:dyDescent="0.2">
      <c r="A36" s="145" t="s">
        <v>30</v>
      </c>
      <c r="B36" s="156">
        <v>679</v>
      </c>
      <c r="C36" s="157">
        <v>0</v>
      </c>
      <c r="D36" s="156">
        <v>5737</v>
      </c>
      <c r="E36" s="156">
        <v>35</v>
      </c>
      <c r="F36" s="156">
        <f>F37+F38</f>
        <v>6451</v>
      </c>
      <c r="G36" s="157">
        <v>0</v>
      </c>
      <c r="H36" s="3"/>
      <c r="J36" s="164"/>
      <c r="K36" s="164"/>
    </row>
    <row r="37" spans="1:11" x14ac:dyDescent="0.2">
      <c r="A37" s="112" t="s">
        <v>29</v>
      </c>
      <c r="B37" s="66">
        <v>575</v>
      </c>
      <c r="C37" s="158">
        <v>0</v>
      </c>
      <c r="D37" s="66">
        <v>1989</v>
      </c>
      <c r="E37" s="66">
        <v>21</v>
      </c>
      <c r="F37" s="66">
        <f>B37+D37+E37</f>
        <v>2585</v>
      </c>
      <c r="G37" s="114">
        <v>0</v>
      </c>
      <c r="H37" s="23"/>
      <c r="J37" s="164"/>
      <c r="K37" s="164"/>
    </row>
    <row r="38" spans="1:11" ht="13.5" customHeight="1" x14ac:dyDescent="0.2">
      <c r="A38" s="112" t="s">
        <v>28</v>
      </c>
      <c r="B38" s="66">
        <v>104</v>
      </c>
      <c r="C38" s="158">
        <v>0</v>
      </c>
      <c r="D38" s="66">
        <v>3748</v>
      </c>
      <c r="E38" s="66">
        <v>14</v>
      </c>
      <c r="F38" s="66">
        <f>B38+D38+E38</f>
        <v>3866</v>
      </c>
      <c r="G38" s="114">
        <v>0</v>
      </c>
      <c r="J38" s="164"/>
      <c r="K38" s="164"/>
    </row>
    <row r="39" spans="1:11" ht="13.5" thickBot="1" x14ac:dyDescent="0.25">
      <c r="A39" s="159" t="s">
        <v>51</v>
      </c>
      <c r="B39" s="160">
        <v>7.3</v>
      </c>
      <c r="C39" s="260" t="s">
        <v>159</v>
      </c>
      <c r="D39" s="160">
        <v>2.9</v>
      </c>
      <c r="E39" s="160">
        <v>1.9774305555555556</v>
      </c>
      <c r="F39" s="160">
        <v>3.4</v>
      </c>
      <c r="G39" s="245" t="str">
        <f>C39</f>
        <v>so</v>
      </c>
    </row>
    <row r="41" spans="1:11" ht="13.5" customHeight="1" x14ac:dyDescent="0.2">
      <c r="A41" s="319" t="s">
        <v>86</v>
      </c>
      <c r="B41" s="319"/>
      <c r="C41" s="319"/>
      <c r="D41" s="319"/>
      <c r="E41" s="319"/>
      <c r="F41" s="319"/>
      <c r="G41" s="319"/>
    </row>
    <row r="42" spans="1:11" x14ac:dyDescent="0.2">
      <c r="A42" s="259" t="s">
        <v>167</v>
      </c>
    </row>
    <row r="43" spans="1:11" x14ac:dyDescent="0.2">
      <c r="A43" s="23" t="s">
        <v>71</v>
      </c>
      <c r="B43" s="100"/>
      <c r="C43" s="100"/>
      <c r="D43" s="100"/>
      <c r="E43" s="100"/>
      <c r="F43" s="100"/>
      <c r="G43" s="100"/>
    </row>
    <row r="44" spans="1:11" x14ac:dyDescent="0.2">
      <c r="G44" s="23"/>
    </row>
    <row r="45" spans="1:11" x14ac:dyDescent="0.2">
      <c r="G45" s="23"/>
    </row>
    <row r="46" spans="1:11" x14ac:dyDescent="0.2">
      <c r="G46" s="23"/>
    </row>
    <row r="47" spans="1:11" x14ac:dyDescent="0.2">
      <c r="H47" s="23"/>
    </row>
  </sheetData>
  <mergeCells count="4">
    <mergeCell ref="A41:G41"/>
    <mergeCell ref="A1:G1"/>
    <mergeCell ref="B3:C3"/>
    <mergeCell ref="F3:G3"/>
  </mergeCells>
  <phoneticPr fontId="1" type="noConversion"/>
  <pageMargins left="0.16" right="0.18" top="0.46" bottom="0.66" header="0.3" footer="0.4921259845"/>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SOMMAIRE</vt:lpstr>
      <vt:lpstr>F 4.1-1 nbre admis conc int_AS</vt:lpstr>
      <vt:lpstr>F 4.1-3 titularisation 01 06</vt:lpstr>
      <vt:lpstr>F 4.1-4 recruts int exam pro </vt:lpstr>
      <vt:lpstr>F 4.1-5 selectivite</vt:lpstr>
      <vt:lpstr>F 4.1-5  Source</vt:lpstr>
      <vt:lpstr>F 4.1-6 niveau diplome</vt:lpstr>
      <vt:lpstr>F 4.1-6 Source</vt:lpstr>
      <vt:lpstr>F 4.1-7 recrut cat sexe type </vt:lpstr>
      <vt:lpstr>F 4.1-8 recrutements sup 200 </vt:lpstr>
      <vt:lpstr>'F 4.1-6 Source'!fig416_</vt:lpstr>
      <vt:lpstr>'F 4.1-8 recrutements sup 200 '!fig418_</vt:lpstr>
      <vt:lpstr>'F 4.1-5 selectivite'!Zone_d_impression</vt:lpstr>
      <vt:lpstr>'F 4.1-6 niveau diplome'!Zone_d_impression</vt:lpstr>
      <vt:lpstr>'F 4.1-7 recrut cat sexe type '!Zone_d_impression</vt:lpstr>
    </vt:vector>
  </TitlesOfParts>
  <Company>SPM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ROSOVSKY Maguelonne</cp:lastModifiedBy>
  <cp:lastPrinted>2019-09-04T14:07:41Z</cp:lastPrinted>
  <dcterms:created xsi:type="dcterms:W3CDTF">2008-03-14T10:49:42Z</dcterms:created>
  <dcterms:modified xsi:type="dcterms:W3CDTF">2021-09-15T13:08:05Z</dcterms:modified>
</cp:coreProperties>
</file>