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Publications DES réalisation\Stats Rapides et Point Stat\Emploi\2023\3-Agents\"/>
    </mc:Choice>
  </mc:AlternateContent>
  <xr:revisionPtr revIDLastSave="0" documentId="13_ncr:1_{F8BD5B6A-7975-4012-9FF4-E2B47B28F769}" xr6:coauthVersionLast="47" xr6:coauthVersionMax="47" xr10:uidLastSave="{00000000-0000-0000-0000-000000000000}"/>
  <bookViews>
    <workbookView xWindow="-120" yWindow="-120" windowWidth="20730" windowHeight="11160" firstSheet="1" activeTab="6" xr2:uid="{00000000-000D-0000-FFFF-FFFF00000000}"/>
  </bookViews>
  <sheets>
    <sheet name="SOMMAIRE" sheetId="5" r:id="rId1"/>
    <sheet name="Figure 1" sheetId="19" r:id="rId2"/>
    <sheet name="Figure 2" sheetId="20" r:id="rId3"/>
    <sheet name="Figure 3" sheetId="12" r:id="rId4"/>
    <sheet name="Encadré 1 Figure" sheetId="10" r:id="rId5"/>
    <sheet name="Encadré 2 Figure" sheetId="11" r:id="rId6"/>
    <sheet name="Source Figure 3" sheetId="1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8" i="18" l="1"/>
  <c r="G92" i="18"/>
  <c r="F92" i="18"/>
  <c r="E92" i="18"/>
  <c r="E93" i="18" s="1"/>
  <c r="D92" i="18"/>
  <c r="C92" i="18"/>
  <c r="C93" i="18" s="1"/>
  <c r="B92" i="18"/>
  <c r="B93" i="18" l="1"/>
  <c r="C95" i="18"/>
  <c r="D93" i="18"/>
  <c r="D95" i="18" s="1"/>
  <c r="F93" i="18"/>
  <c r="F95" i="18" s="1"/>
  <c r="G93" i="18"/>
  <c r="G95" i="18" s="1"/>
  <c r="B95" i="18"/>
  <c r="E95" i="18"/>
</calcChain>
</file>

<file path=xl/sharedStrings.xml><?xml version="1.0" encoding="utf-8"?>
<sst xmlns="http://schemas.openxmlformats.org/spreadsheetml/2006/main" count="131" uniqueCount="73">
  <si>
    <t>Source : Siasp, Insee. Traitement DGAFP - SDessi.</t>
  </si>
  <si>
    <t>Catégorie C</t>
  </si>
  <si>
    <t>Catégorie B</t>
  </si>
  <si>
    <t>dont A+</t>
  </si>
  <si>
    <t>Catégorie A</t>
  </si>
  <si>
    <t xml:space="preserve">FPT </t>
  </si>
  <si>
    <t xml:space="preserve">FPH </t>
  </si>
  <si>
    <t xml:space="preserve">FPE </t>
  </si>
  <si>
    <t xml:space="preserve">Champ : Emplois principaux, tous statuts, France (hors Mayotte). Hors bénéficiaires de contrats aidés. </t>
  </si>
  <si>
    <t>Caractéristiques des agents de la fonction publique</t>
  </si>
  <si>
    <t>Figure 1</t>
  </si>
  <si>
    <t>Figure 2</t>
  </si>
  <si>
    <t>FPE</t>
  </si>
  <si>
    <t>FPT</t>
  </si>
  <si>
    <t>Ensemble FP</t>
  </si>
  <si>
    <t>Privé</t>
  </si>
  <si>
    <t>Diplôme inférieur au baccalauréat</t>
  </si>
  <si>
    <t>Baccalauréat</t>
  </si>
  <si>
    <t>Diplôme du supérieur</t>
  </si>
  <si>
    <t xml:space="preserve">Champ : Emplois principaux, tous statuts, France (hors Mayotte). Hors bénéficiaires de contrats aidés et catégories indéterminées. </t>
  </si>
  <si>
    <t>Femmes</t>
  </si>
  <si>
    <t>Hommes</t>
  </si>
  <si>
    <t>Répartition par niveau de diplôme des agents des trois versants de la fonction publique</t>
  </si>
  <si>
    <t xml:space="preserve">Part des agents ou salariés reconnus comme travailleurs handicapés ou percevant l'allocation aux adultes handicapés (AAH) </t>
  </si>
  <si>
    <t>en %</t>
  </si>
  <si>
    <t>FPH</t>
  </si>
  <si>
    <t>Ensemble de la fonction publique</t>
  </si>
  <si>
    <t>Secteur privé</t>
  </si>
  <si>
    <t>Source : Insee, enquête Emploi. Traitement DGAFP - SDessi.</t>
  </si>
  <si>
    <t>Note : Les variables concernant la reconnaissance d'un handicap et la perception de l'allocation aux adultes handicapés (AAH) n'étant collectées que sur des sous-échantillons, les données présentées doivent être utilisées avec prudence.</t>
  </si>
  <si>
    <t>Part des agents ou salariés reconnus comme travailleurs handicapés ou percevant l'allocation aux adultes handicapés (AAH)</t>
  </si>
  <si>
    <t>Encadré 1 Figure</t>
  </si>
  <si>
    <t>Encadré 2 Figure</t>
  </si>
  <si>
    <t>Source : Enquête Emploi, Insee. Traitement DGAFP - SDessi.</t>
  </si>
  <si>
    <t xml:space="preserve">Champ : France (hors Mayotte). Salariés des secteurs public et privé, hors stagiaires et bénéficiaires d'emploi aidé. </t>
  </si>
  <si>
    <t>Nom de l'onglet</t>
  </si>
  <si>
    <t xml:space="preserve">Contient des données sur l'égalité professionnelle entre les femmes et les hommes </t>
  </si>
  <si>
    <t>oui</t>
  </si>
  <si>
    <t>Répartition par niveau de diplôme des agents des trois versants de la fonction publique en 2020</t>
  </si>
  <si>
    <t>Figure 2 - Pyramide des âges par versant au 31 décembre 2021</t>
  </si>
  <si>
    <t>Pyramide des âges par versant au 31 décembre 2021</t>
  </si>
  <si>
    <t>Total</t>
  </si>
  <si>
    <t>(2) La catégorie "autres catégories et statuts" recouvre principalement des enseignants et documentalistes des établissements privés sous contrat et des ouvriers d'État dans la FPE, des assistants maternels et familiaux dans la FPT, des médecins dans la FPH et des apprentis dans les trois versants.</t>
  </si>
  <si>
    <r>
      <t xml:space="preserve">Autres catégories et statuts </t>
    </r>
    <r>
      <rPr>
        <vertAlign val="superscript"/>
        <sz val="10"/>
        <color rgb="FF000000"/>
        <rFont val="Arial Narrow"/>
        <family val="2"/>
      </rPr>
      <t>(2)</t>
    </r>
  </si>
  <si>
    <t>Figure 3</t>
  </si>
  <si>
    <t>Taux de féminisation par statut (%)</t>
  </si>
  <si>
    <t>Part des femmes par versant et catégorie (%)</t>
  </si>
  <si>
    <t>Lecture : En 2021, 76 % des agents de la FPE sont diplômés du supérieur.</t>
  </si>
  <si>
    <t>Lecture : 4 % des agents de la fonction publique sont reconnus comme étant travailleurs handicapés ou bénéficiaires de l'allocation aux adultes handicapés (AAH) en 2021.</t>
  </si>
  <si>
    <t>Lecture : Fin 2021, 42 % des agents de catégorie A+ de la FPE sont des femmes contre 37 % fin 2011.</t>
  </si>
  <si>
    <t>Lecture : Fin 2021, 18 % des militaires sont des femmes contre 15 % fin 2011.</t>
  </si>
  <si>
    <t xml:space="preserve">Champ : Emplois principaux, tous statuts, France (hors Mayotte). Hors bénéficiaires de contrats aidés. Hors catégories indéterminées (1 % des effectifs dans la FPE et  la FPT, 0 % dans la FPH). </t>
  </si>
  <si>
    <t>Ages</t>
  </si>
  <si>
    <t>F</t>
  </si>
  <si>
    <t>H</t>
  </si>
  <si>
    <t>Source : enquête Emploi Insee, 4ème trimestre 2010. Traitement DGAFP, département des études, des statistiques et des systèmes d'information.</t>
  </si>
  <si>
    <t>Champ : salariés hors entreprises publiques, hors intérimaires, apprentis, contrats aidés et stagiaires.</t>
  </si>
  <si>
    <t>55 ans ou plus</t>
  </si>
  <si>
    <t>total</t>
  </si>
  <si>
    <t>part des 55 ans et plus</t>
  </si>
  <si>
    <t xml:space="preserve"> %</t>
  </si>
  <si>
    <t>Âges</t>
  </si>
  <si>
    <t>en effectifs</t>
  </si>
  <si>
    <t>Champ : France entière (hors Mayotte), salariés des secteurs public et privé.</t>
  </si>
  <si>
    <t>(1) Pour respecter le secret statistique, dans la FPT, les militaires sont regroupés avec les fonctionnaires et les militaires volontaires avec les contractuels.</t>
  </si>
  <si>
    <t>Militaires</t>
  </si>
  <si>
    <r>
      <t xml:space="preserve">Fonctionnaires </t>
    </r>
    <r>
      <rPr>
        <vertAlign val="superscript"/>
        <sz val="10"/>
        <color rgb="FF000000"/>
        <rFont val="Arial Narrow"/>
        <family val="2"/>
      </rPr>
      <t>(1)</t>
    </r>
  </si>
  <si>
    <r>
      <t xml:space="preserve">Contractuels </t>
    </r>
    <r>
      <rPr>
        <vertAlign val="superscript"/>
        <sz val="10"/>
        <color rgb="FF000000"/>
        <rFont val="Arial Narrow"/>
        <family val="2"/>
      </rPr>
      <t>(1)</t>
    </r>
  </si>
  <si>
    <t>Fonction publique hospitalière</t>
  </si>
  <si>
    <t>Fonction publique territoriale</t>
  </si>
  <si>
    <r>
      <t>Fonction publique de l'</t>
    </r>
    <r>
      <rPr>
        <sz val="10"/>
        <color theme="1"/>
        <rFont val="Calibri"/>
        <family val="2"/>
      </rPr>
      <t>É</t>
    </r>
    <r>
      <rPr>
        <sz val="10"/>
        <color theme="1"/>
        <rFont val="Arial Narrow"/>
        <family val="2"/>
      </rPr>
      <t>tat</t>
    </r>
  </si>
  <si>
    <t>Figure 1 - Taux de féminisation par statut au 31 décembre</t>
  </si>
  <si>
    <t>Figure 2 - Part des femmmes par versant et par catégorie au 31 décembre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</si>
</sst>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Red]#,##0"/>
    <numFmt numFmtId="165" formatCode="0;[Red]0"/>
    <numFmt numFmtId="166" formatCode="0.0"/>
    <numFmt numFmtId="167" formatCode="#,##0.0"/>
  </numFmts>
  <fonts count="26" x14ac:knownFonts="1">
    <font>
      <sz val="11"/>
      <color theme="1"/>
      <name val="Calibri"/>
      <family val="2"/>
      <scheme val="minor"/>
    </font>
    <font>
      <sz val="8"/>
      <name val="Arial"/>
      <family val="2"/>
    </font>
    <font>
      <i/>
      <sz val="8"/>
      <name val="Arial"/>
      <family val="2"/>
    </font>
    <font>
      <sz val="10"/>
      <name val="Arial"/>
      <family val="2"/>
    </font>
    <font>
      <b/>
      <sz val="10"/>
      <name val="Arial"/>
      <family val="2"/>
    </font>
    <font>
      <b/>
      <sz val="10"/>
      <color theme="1"/>
      <name val="Arial"/>
      <family val="2"/>
    </font>
    <font>
      <sz val="10"/>
      <color theme="1"/>
      <name val="Arial"/>
      <family val="2"/>
    </font>
    <font>
      <u/>
      <sz val="11"/>
      <color theme="10"/>
      <name val="Calibri"/>
      <family val="2"/>
    </font>
    <font>
      <sz val="11"/>
      <color indexed="8"/>
      <name val="Calibri"/>
      <family val="2"/>
    </font>
    <font>
      <sz val="10"/>
      <color indexed="8"/>
      <name val="Arial"/>
      <family val="2"/>
    </font>
    <font>
      <u/>
      <sz val="10"/>
      <color theme="10"/>
      <name val="Arial"/>
      <family val="2"/>
    </font>
    <font>
      <sz val="10"/>
      <color theme="1"/>
      <name val="Calibri"/>
      <family val="2"/>
      <scheme val="minor"/>
    </font>
    <font>
      <i/>
      <sz val="8"/>
      <color theme="1"/>
      <name val="Arial"/>
      <family val="2"/>
    </font>
    <font>
      <sz val="8"/>
      <color theme="1"/>
      <name val="Arial"/>
      <family val="2"/>
    </font>
    <font>
      <sz val="10"/>
      <color theme="1"/>
      <name val="Arial Narrow"/>
      <family val="2"/>
    </font>
    <font>
      <b/>
      <sz val="10"/>
      <color rgb="FF000000"/>
      <name val="Arial Narrow"/>
      <family val="2"/>
    </font>
    <font>
      <sz val="10"/>
      <color rgb="FF000000"/>
      <name val="Arial Narrow"/>
      <family val="2"/>
    </font>
    <font>
      <b/>
      <sz val="10"/>
      <color theme="1"/>
      <name val="Arial Narrow"/>
      <family val="2"/>
    </font>
    <font>
      <vertAlign val="superscript"/>
      <sz val="10"/>
      <color rgb="FF000000"/>
      <name val="Arial Narrow"/>
      <family val="2"/>
    </font>
    <font>
      <sz val="10"/>
      <color rgb="FFFF0000"/>
      <name val="Calibri"/>
      <family val="2"/>
      <scheme val="minor"/>
    </font>
    <font>
      <sz val="10"/>
      <name val="Calibri"/>
      <family val="2"/>
      <scheme val="minor"/>
    </font>
    <font>
      <sz val="10"/>
      <name val="MS Sans Serif"/>
      <family val="2"/>
    </font>
    <font>
      <sz val="8"/>
      <name val="MS Sans Serif"/>
      <family val="2"/>
    </font>
    <font>
      <sz val="11"/>
      <name val="Calibri"/>
      <family val="2"/>
      <scheme val="minor"/>
    </font>
    <font>
      <i/>
      <sz val="10"/>
      <color theme="1"/>
      <name val="Arial Narrow"/>
      <family val="2"/>
    </font>
    <font>
      <sz val="10"/>
      <color theme="1"/>
      <name val="Calibri"/>
      <family val="2"/>
    </font>
  </fonts>
  <fills count="3">
    <fill>
      <patternFill patternType="none"/>
    </fill>
    <fill>
      <patternFill patternType="gray125"/>
    </fill>
    <fill>
      <patternFill patternType="solid">
        <fgColor theme="0"/>
        <bgColor indexed="64"/>
      </patternFill>
    </fill>
  </fills>
  <borders count="29">
    <border>
      <left/>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medium">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top style="medium">
        <color indexed="8"/>
      </top>
      <bottom style="thin">
        <color indexed="8"/>
      </bottom>
      <diagonal/>
    </border>
    <border>
      <left style="thin">
        <color indexed="64"/>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pplyNumberFormat="0" applyFill="0" applyBorder="0" applyAlignment="0" applyProtection="0"/>
    <xf numFmtId="0" fontId="8" fillId="0" borderId="0"/>
    <xf numFmtId="0" fontId="8" fillId="0" borderId="0"/>
    <xf numFmtId="0" fontId="1" fillId="0" borderId="0"/>
    <xf numFmtId="0" fontId="21" fillId="0" borderId="0"/>
  </cellStyleXfs>
  <cellXfs count="157">
    <xf numFmtId="0" fontId="0" fillId="0" borderId="0" xfId="0"/>
    <xf numFmtId="0" fontId="0" fillId="2" borderId="0" xfId="0" applyFill="1"/>
    <xf numFmtId="164" fontId="3" fillId="2" borderId="0" xfId="0" applyNumberFormat="1" applyFont="1" applyFill="1"/>
    <xf numFmtId="2" fontId="3" fillId="2" borderId="0" xfId="0" applyNumberFormat="1" applyFont="1" applyFill="1"/>
    <xf numFmtId="0" fontId="5" fillId="2" borderId="0" xfId="0" applyFont="1" applyFill="1"/>
    <xf numFmtId="0" fontId="6" fillId="2" borderId="0" xfId="0" applyFont="1" applyFill="1"/>
    <xf numFmtId="0" fontId="6" fillId="2" borderId="0" xfId="0" applyFont="1" applyFill="1" applyAlignment="1">
      <alignment wrapText="1"/>
    </xf>
    <xf numFmtId="0" fontId="6" fillId="2" borderId="4" xfId="0" applyFont="1" applyFill="1" applyBorder="1" applyAlignment="1">
      <alignment horizontal="center"/>
    </xf>
    <xf numFmtId="0" fontId="9" fillId="2" borderId="0" xfId="2" applyFont="1" applyFill="1"/>
    <xf numFmtId="0" fontId="10" fillId="2" borderId="4" xfId="1" applyFont="1" applyFill="1" applyBorder="1"/>
    <xf numFmtId="0" fontId="4" fillId="2" borderId="0" xfId="0" applyFont="1" applyFill="1" applyAlignment="1">
      <alignment vertical="center"/>
    </xf>
    <xf numFmtId="0" fontId="11" fillId="2" borderId="0" xfId="0" applyFont="1" applyFill="1"/>
    <xf numFmtId="0" fontId="3" fillId="2" borderId="0" xfId="0" applyFont="1" applyFill="1" applyAlignment="1">
      <alignment vertical="top"/>
    </xf>
    <xf numFmtId="0" fontId="4" fillId="2" borderId="0" xfId="0" applyFont="1" applyFill="1"/>
    <xf numFmtId="164" fontId="6" fillId="2" borderId="0" xfId="0" applyNumberFormat="1" applyFont="1" applyFill="1"/>
    <xf numFmtId="165" fontId="6" fillId="2" borderId="0" xfId="0" applyNumberFormat="1" applyFont="1" applyFill="1"/>
    <xf numFmtId="2" fontId="6" fillId="2" borderId="0" xfId="0" applyNumberFormat="1" applyFont="1" applyFill="1"/>
    <xf numFmtId="0" fontId="6" fillId="0" borderId="19" xfId="0" applyFont="1" applyBorder="1" applyAlignment="1">
      <alignment horizontal="center" vertical="center" wrapText="1"/>
    </xf>
    <xf numFmtId="164" fontId="4" fillId="2" borderId="20" xfId="0" applyNumberFormat="1" applyFont="1" applyFill="1" applyBorder="1" applyAlignment="1">
      <alignment vertical="top" wrapText="1"/>
    </xf>
    <xf numFmtId="164" fontId="5" fillId="2" borderId="20" xfId="0" applyNumberFormat="1" applyFont="1" applyFill="1" applyBorder="1" applyAlignment="1">
      <alignment horizontal="center" vertical="top" wrapText="1"/>
    </xf>
    <xf numFmtId="164" fontId="4" fillId="2" borderId="20" xfId="0" applyNumberFormat="1" applyFont="1" applyFill="1" applyBorder="1" applyAlignment="1">
      <alignment horizontal="center" vertical="top" wrapText="1"/>
    </xf>
    <xf numFmtId="165" fontId="6" fillId="2" borderId="20" xfId="0" applyNumberFormat="1" applyFont="1" applyFill="1" applyBorder="1" applyAlignment="1">
      <alignment vertical="top" wrapText="1"/>
    </xf>
    <xf numFmtId="164" fontId="5" fillId="2" borderId="20" xfId="0" applyNumberFormat="1" applyFont="1" applyFill="1" applyBorder="1" applyAlignment="1">
      <alignment vertical="center" wrapText="1"/>
    </xf>
    <xf numFmtId="164" fontId="5" fillId="2" borderId="20" xfId="0" applyNumberFormat="1" applyFont="1" applyFill="1" applyBorder="1" applyAlignment="1">
      <alignment vertical="center"/>
    </xf>
    <xf numFmtId="164" fontId="4" fillId="2" borderId="20" xfId="0" applyNumberFormat="1" applyFont="1" applyFill="1" applyBorder="1" applyAlignment="1">
      <alignment vertical="center"/>
    </xf>
    <xf numFmtId="0" fontId="13" fillId="2" borderId="0" xfId="0" applyFont="1" applyFill="1"/>
    <xf numFmtId="0" fontId="12" fillId="2" borderId="0" xfId="0" applyFont="1" applyFill="1" applyAlignment="1">
      <alignment vertical="center"/>
    </xf>
    <xf numFmtId="0" fontId="13" fillId="2" borderId="0" xfId="0" applyFont="1" applyFill="1" applyAlignment="1">
      <alignment vertical="center"/>
    </xf>
    <xf numFmtId="0" fontId="2" fillId="2" borderId="0" xfId="0" applyNumberFormat="1" applyFont="1" applyFill="1" applyBorder="1" applyAlignment="1" applyProtection="1">
      <alignment vertical="center"/>
    </xf>
    <xf numFmtId="0" fontId="1" fillId="2" borderId="0" xfId="0" applyNumberFormat="1" applyFont="1" applyFill="1" applyBorder="1" applyAlignment="1" applyProtection="1"/>
    <xf numFmtId="0" fontId="1" fillId="2" borderId="0" xfId="0" applyNumberFormat="1" applyFont="1" applyFill="1" applyBorder="1" applyAlignment="1" applyProtection="1">
      <alignment vertical="center"/>
    </xf>
    <xf numFmtId="0" fontId="6" fillId="0" borderId="19" xfId="0" applyFont="1" applyBorder="1" applyAlignment="1">
      <alignment horizontal="center" vertical="top" wrapText="1"/>
    </xf>
    <xf numFmtId="0" fontId="0" fillId="0" borderId="20" xfId="0" applyBorder="1" applyAlignment="1">
      <alignment horizontal="center" vertical="center"/>
    </xf>
    <xf numFmtId="0" fontId="14" fillId="2" borderId="2" xfId="0" applyFont="1" applyFill="1" applyBorder="1"/>
    <xf numFmtId="1" fontId="14" fillId="2" borderId="1" xfId="0" applyNumberFormat="1" applyFont="1" applyFill="1" applyBorder="1" applyAlignment="1">
      <alignment horizontal="center"/>
    </xf>
    <xf numFmtId="1" fontId="16" fillId="0" borderId="1" xfId="0" applyNumberFormat="1" applyFont="1" applyBorder="1" applyAlignment="1">
      <alignment horizontal="center" vertical="top" wrapText="1"/>
    </xf>
    <xf numFmtId="0" fontId="17" fillId="2" borderId="15" xfId="0" applyFont="1" applyFill="1" applyBorder="1"/>
    <xf numFmtId="0" fontId="14" fillId="2" borderId="7" xfId="0" applyFont="1" applyFill="1" applyBorder="1"/>
    <xf numFmtId="0" fontId="14" fillId="2" borderId="8" xfId="0" applyFont="1" applyFill="1" applyBorder="1"/>
    <xf numFmtId="0" fontId="14" fillId="2" borderId="14" xfId="0" applyFont="1" applyFill="1" applyBorder="1"/>
    <xf numFmtId="1" fontId="16" fillId="0" borderId="3" xfId="0" applyNumberFormat="1" applyFont="1" applyBorder="1" applyAlignment="1">
      <alignment horizontal="center" vertical="top" wrapText="1"/>
    </xf>
    <xf numFmtId="1" fontId="14" fillId="2" borderId="2" xfId="0" applyNumberFormat="1" applyFont="1" applyFill="1" applyBorder="1" applyAlignment="1">
      <alignment horizontal="center"/>
    </xf>
    <xf numFmtId="1" fontId="16" fillId="0" borderId="2" xfId="0" applyNumberFormat="1" applyFont="1" applyBorder="1" applyAlignment="1">
      <alignment horizontal="center" vertical="top" wrapText="1"/>
    </xf>
    <xf numFmtId="1" fontId="16" fillId="0" borderId="14" xfId="0" applyNumberFormat="1" applyFont="1" applyBorder="1" applyAlignment="1">
      <alignment horizontal="center" vertical="top" wrapText="1"/>
    </xf>
    <xf numFmtId="1" fontId="14" fillId="2" borderId="5" xfId="0" applyNumberFormat="1" applyFont="1" applyFill="1" applyBorder="1" applyAlignment="1">
      <alignment horizontal="center"/>
    </xf>
    <xf numFmtId="1" fontId="16" fillId="0" borderId="5" xfId="0" applyNumberFormat="1" applyFont="1" applyBorder="1" applyAlignment="1">
      <alignment horizontal="center" vertical="top" wrapText="1"/>
    </xf>
    <xf numFmtId="1" fontId="16" fillId="0" borderId="6" xfId="0" applyNumberFormat="1" applyFont="1" applyBorder="1" applyAlignment="1">
      <alignment horizontal="center" vertical="top" wrapText="1"/>
    </xf>
    <xf numFmtId="0" fontId="16" fillId="0" borderId="15" xfId="0" applyFont="1" applyBorder="1" applyAlignment="1">
      <alignment horizontal="left" vertical="top" wrapText="1"/>
    </xf>
    <xf numFmtId="1" fontId="17" fillId="2" borderId="14" xfId="0" applyNumberFormat="1" applyFont="1" applyFill="1" applyBorder="1" applyAlignment="1">
      <alignment horizontal="center"/>
    </xf>
    <xf numFmtId="1" fontId="17" fillId="2" borderId="6" xfId="0" applyNumberFormat="1" applyFont="1" applyFill="1" applyBorder="1" applyAlignment="1">
      <alignment horizontal="center"/>
    </xf>
    <xf numFmtId="1" fontId="17" fillId="2" borderId="3" xfId="0" applyNumberFormat="1" applyFont="1" applyFill="1" applyBorder="1" applyAlignment="1">
      <alignment horizontal="center"/>
    </xf>
    <xf numFmtId="0" fontId="6" fillId="2" borderId="20" xfId="0" applyFont="1" applyFill="1" applyBorder="1" applyAlignment="1">
      <alignment horizontal="center"/>
    </xf>
    <xf numFmtId="0" fontId="7" fillId="2" borderId="4" xfId="1" applyFill="1" applyBorder="1"/>
    <xf numFmtId="0" fontId="7" fillId="2" borderId="20" xfId="1" applyFill="1" applyBorder="1"/>
    <xf numFmtId="0" fontId="4" fillId="2" borderId="9" xfId="0" applyFont="1" applyFill="1" applyBorder="1" applyAlignment="1">
      <alignment vertical="center"/>
    </xf>
    <xf numFmtId="1" fontId="15" fillId="0" borderId="14" xfId="0" applyNumberFormat="1" applyFont="1" applyBorder="1" applyAlignment="1">
      <alignment horizontal="center" vertical="center" wrapText="1"/>
    </xf>
    <xf numFmtId="1" fontId="15" fillId="0" borderId="6" xfId="0" applyNumberFormat="1" applyFont="1" applyBorder="1" applyAlignment="1">
      <alignment horizontal="center" vertical="center" wrapText="1"/>
    </xf>
    <xf numFmtId="1" fontId="15" fillId="0" borderId="3" xfId="0" applyNumberFormat="1" applyFont="1" applyBorder="1" applyAlignment="1">
      <alignment horizontal="center" vertical="center" wrapText="1"/>
    </xf>
    <xf numFmtId="0" fontId="6" fillId="0" borderId="0" xfId="0" applyFont="1" applyFill="1" applyAlignment="1">
      <alignment horizontal="left"/>
    </xf>
    <xf numFmtId="0" fontId="6" fillId="0" borderId="0" xfId="0" applyFont="1" applyFill="1"/>
    <xf numFmtId="0" fontId="0" fillId="0" borderId="0" xfId="0" applyFill="1"/>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xf numFmtId="1" fontId="6" fillId="0" borderId="13" xfId="0" applyNumberFormat="1" applyFont="1" applyFill="1" applyBorder="1" applyAlignment="1">
      <alignment horizontal="center"/>
    </xf>
    <xf numFmtId="0" fontId="6" fillId="0" borderId="2" xfId="0" applyFont="1" applyFill="1" applyBorder="1"/>
    <xf numFmtId="1" fontId="6" fillId="0" borderId="2" xfId="0" applyNumberFormat="1" applyFont="1" applyFill="1" applyBorder="1" applyAlignment="1">
      <alignment horizontal="center"/>
    </xf>
    <xf numFmtId="0" fontId="6" fillId="0" borderId="0" xfId="0" applyFont="1" applyFill="1" applyBorder="1"/>
    <xf numFmtId="0" fontId="5" fillId="0" borderId="14" xfId="0" applyFont="1" applyFill="1" applyBorder="1"/>
    <xf numFmtId="1" fontId="5" fillId="0" borderId="14" xfId="0" applyNumberFormat="1" applyFont="1" applyFill="1" applyBorder="1" applyAlignment="1">
      <alignment horizontal="center"/>
    </xf>
    <xf numFmtId="1" fontId="6" fillId="0" borderId="5" xfId="0" applyNumberFormat="1" applyFont="1" applyFill="1" applyBorder="1" applyAlignment="1">
      <alignment horizontal="center"/>
    </xf>
    <xf numFmtId="1" fontId="6" fillId="0" borderId="19" xfId="0" applyNumberFormat="1" applyFont="1" applyFill="1" applyBorder="1" applyAlignment="1">
      <alignment horizontal="center"/>
    </xf>
    <xf numFmtId="0" fontId="6" fillId="0" borderId="20" xfId="0" applyFont="1" applyFill="1" applyBorder="1" applyAlignment="1">
      <alignment horizontal="center" vertical="center" wrapText="1"/>
    </xf>
    <xf numFmtId="0" fontId="0" fillId="2" borderId="2" xfId="0" applyFill="1" applyBorder="1"/>
    <xf numFmtId="0" fontId="0" fillId="2" borderId="0" xfId="0" applyFill="1" applyBorder="1"/>
    <xf numFmtId="166" fontId="0" fillId="2" borderId="2" xfId="0" applyNumberFormat="1" applyFill="1" applyBorder="1"/>
    <xf numFmtId="1" fontId="5" fillId="0" borderId="2" xfId="0" applyNumberFormat="1" applyFont="1" applyFill="1" applyBorder="1" applyAlignment="1">
      <alignment horizontal="center"/>
    </xf>
    <xf numFmtId="1" fontId="5" fillId="0" borderId="6" xfId="0" applyNumberFormat="1" applyFont="1" applyFill="1" applyBorder="1" applyAlignment="1">
      <alignment horizontal="center"/>
    </xf>
    <xf numFmtId="0" fontId="4" fillId="0" borderId="0" xfId="0" applyNumberFormat="1" applyFont="1" applyFill="1" applyBorder="1" applyAlignment="1" applyProtection="1">
      <alignment vertical="center"/>
    </xf>
    <xf numFmtId="0" fontId="3" fillId="0" borderId="15" xfId="0" applyNumberFormat="1" applyFont="1" applyFill="1" applyBorder="1" applyAlignment="1" applyProtection="1"/>
    <xf numFmtId="0" fontId="3" fillId="0" borderId="0" xfId="0" applyNumberFormat="1" applyFont="1" applyFill="1" applyBorder="1" applyAlignment="1" applyProtection="1"/>
    <xf numFmtId="0" fontId="3" fillId="0" borderId="10" xfId="0" applyNumberFormat="1" applyFont="1" applyFill="1" applyBorder="1" applyAlignment="1" applyProtection="1"/>
    <xf numFmtId="1" fontId="4" fillId="0" borderId="10" xfId="0" applyNumberFormat="1" applyFont="1" applyFill="1" applyBorder="1" applyAlignment="1" applyProtection="1">
      <alignment horizontal="center"/>
    </xf>
    <xf numFmtId="1" fontId="3" fillId="0" borderId="16" xfId="0" applyNumberFormat="1" applyFont="1" applyFill="1" applyBorder="1" applyAlignment="1" applyProtection="1">
      <alignment horizontal="center"/>
    </xf>
    <xf numFmtId="1" fontId="3" fillId="0" borderId="5" xfId="0" applyNumberFormat="1" applyFont="1" applyFill="1" applyBorder="1" applyAlignment="1" applyProtection="1">
      <alignment horizontal="center"/>
    </xf>
    <xf numFmtId="0" fontId="4" fillId="0" borderId="10" xfId="0" applyNumberFormat="1" applyFont="1" applyFill="1" applyBorder="1" applyAlignment="1" applyProtection="1">
      <alignment wrapText="1"/>
    </xf>
    <xf numFmtId="0" fontId="5" fillId="2" borderId="20" xfId="0" applyFont="1" applyFill="1" applyBorder="1" applyAlignment="1">
      <alignment horizontal="center"/>
    </xf>
    <xf numFmtId="1" fontId="6" fillId="2" borderId="19" xfId="0" applyNumberFormat="1" applyFont="1" applyFill="1" applyBorder="1"/>
    <xf numFmtId="1" fontId="6" fillId="2" borderId="5" xfId="0" applyNumberFormat="1" applyFont="1" applyFill="1" applyBorder="1"/>
    <xf numFmtId="1" fontId="3" fillId="0" borderId="2" xfId="0" applyNumberFormat="1" applyFont="1" applyFill="1" applyBorder="1" applyAlignment="1" applyProtection="1">
      <alignment horizontal="center"/>
    </xf>
    <xf numFmtId="1" fontId="4" fillId="0" borderId="16" xfId="0" applyNumberFormat="1" applyFont="1" applyFill="1" applyBorder="1" applyAlignment="1" applyProtection="1">
      <alignment horizontal="center"/>
    </xf>
    <xf numFmtId="1" fontId="5" fillId="2" borderId="19" xfId="0" applyNumberFormat="1" applyFont="1" applyFill="1" applyBorder="1"/>
    <xf numFmtId="0" fontId="6" fillId="0" borderId="0" xfId="0" applyFont="1"/>
    <xf numFmtId="0" fontId="19" fillId="2" borderId="0" xfId="0" applyFont="1" applyFill="1"/>
    <xf numFmtId="0" fontId="20" fillId="2" borderId="0" xfId="0" applyFont="1" applyFill="1"/>
    <xf numFmtId="0" fontId="1" fillId="2" borderId="0" xfId="0" applyFont="1" applyFill="1"/>
    <xf numFmtId="1" fontId="17" fillId="2" borderId="2" xfId="0" applyNumberFormat="1" applyFont="1" applyFill="1" applyBorder="1" applyAlignment="1">
      <alignment horizontal="center"/>
    </xf>
    <xf numFmtId="1" fontId="14" fillId="2" borderId="11" xfId="0" applyNumberFormat="1" applyFont="1" applyFill="1" applyBorder="1"/>
    <xf numFmtId="1" fontId="17" fillId="2" borderId="5" xfId="0" applyNumberFormat="1" applyFont="1" applyFill="1" applyBorder="1" applyAlignment="1">
      <alignment horizontal="center"/>
    </xf>
    <xf numFmtId="1" fontId="17" fillId="2" borderId="1" xfId="0" applyNumberFormat="1" applyFont="1" applyFill="1" applyBorder="1" applyAlignment="1">
      <alignment horizontal="center"/>
    </xf>
    <xf numFmtId="1" fontId="14" fillId="2" borderId="19" xfId="0" applyNumberFormat="1" applyFont="1" applyFill="1" applyBorder="1" applyAlignment="1">
      <alignment horizontal="center"/>
    </xf>
    <xf numFmtId="164" fontId="4" fillId="2" borderId="21" xfId="0" applyNumberFormat="1" applyFont="1" applyFill="1" applyBorder="1" applyAlignment="1">
      <alignment vertical="top" wrapText="1"/>
    </xf>
    <xf numFmtId="164" fontId="4" fillId="2" borderId="22" xfId="0" applyNumberFormat="1" applyFont="1" applyFill="1" applyBorder="1" applyAlignment="1">
      <alignment horizontal="center" vertical="top" wrapText="1"/>
    </xf>
    <xf numFmtId="164" fontId="4" fillId="2" borderId="23" xfId="0" applyNumberFormat="1" applyFont="1" applyFill="1" applyBorder="1" applyAlignment="1">
      <alignment horizontal="center" vertical="top" wrapText="1"/>
    </xf>
    <xf numFmtId="164" fontId="3" fillId="2" borderId="24" xfId="0" applyNumberFormat="1" applyFont="1" applyFill="1" applyBorder="1"/>
    <xf numFmtId="164" fontId="4" fillId="2" borderId="25" xfId="0" applyNumberFormat="1" applyFont="1" applyFill="1" applyBorder="1" applyAlignment="1">
      <alignment vertical="top" wrapText="1"/>
    </xf>
    <xf numFmtId="164" fontId="3" fillId="2" borderId="26" xfId="0" applyNumberFormat="1" applyFont="1" applyFill="1" applyBorder="1"/>
    <xf numFmtId="164" fontId="4" fillId="2" borderId="27" xfId="0" applyNumberFormat="1" applyFont="1" applyFill="1" applyBorder="1" applyAlignment="1">
      <alignment horizontal="center" vertical="top" wrapText="1"/>
    </xf>
    <xf numFmtId="165" fontId="3" fillId="2" borderId="22" xfId="0" applyNumberFormat="1" applyFont="1" applyFill="1" applyBorder="1" applyAlignment="1">
      <alignment vertical="top" wrapText="1"/>
    </xf>
    <xf numFmtId="165" fontId="3" fillId="2" borderId="0" xfId="0" applyNumberFormat="1" applyFont="1" applyFill="1"/>
    <xf numFmtId="2" fontId="2" fillId="2" borderId="0" xfId="4" applyNumberFormat="1" applyFont="1" applyFill="1"/>
    <xf numFmtId="0" fontId="22" fillId="2" borderId="0" xfId="5" applyFont="1" applyFill="1"/>
    <xf numFmtId="1" fontId="0" fillId="0" borderId="0" xfId="0" applyNumberFormat="1" applyFill="1"/>
    <xf numFmtId="1" fontId="5" fillId="0" borderId="7" xfId="0" applyNumberFormat="1" applyFont="1" applyFill="1" applyBorder="1" applyAlignment="1">
      <alignment horizontal="center"/>
    </xf>
    <xf numFmtId="1" fontId="5" fillId="0" borderId="20" xfId="0" applyNumberFormat="1" applyFont="1" applyFill="1" applyBorder="1" applyAlignment="1">
      <alignment horizontal="center"/>
    </xf>
    <xf numFmtId="1" fontId="5" fillId="0" borderId="9" xfId="0" applyNumberFormat="1" applyFont="1" applyFill="1" applyBorder="1" applyAlignment="1">
      <alignment horizontal="center"/>
    </xf>
    <xf numFmtId="1" fontId="5" fillId="0" borderId="8" xfId="0" applyNumberFormat="1" applyFont="1" applyFill="1" applyBorder="1" applyAlignment="1">
      <alignment horizontal="center"/>
    </xf>
    <xf numFmtId="0" fontId="4" fillId="0" borderId="17" xfId="0" applyNumberFormat="1" applyFont="1" applyFill="1" applyBorder="1" applyAlignment="1" applyProtection="1"/>
    <xf numFmtId="1" fontId="4" fillId="0" borderId="20" xfId="0" applyNumberFormat="1" applyFont="1" applyFill="1" applyBorder="1" applyAlignment="1" applyProtection="1">
      <alignment horizontal="center"/>
    </xf>
    <xf numFmtId="1" fontId="5" fillId="2" borderId="20" xfId="0" applyNumberFormat="1" applyFont="1" applyFill="1" applyBorder="1"/>
    <xf numFmtId="1" fontId="14" fillId="2" borderId="14" xfId="0" applyNumberFormat="1" applyFont="1" applyFill="1" applyBorder="1"/>
    <xf numFmtId="0" fontId="3" fillId="2" borderId="0" xfId="0" applyFont="1" applyFill="1" applyAlignment="1">
      <alignment vertical="center"/>
    </xf>
    <xf numFmtId="164" fontId="4" fillId="2" borderId="20" xfId="0" applyNumberFormat="1" applyFont="1" applyFill="1" applyBorder="1" applyAlignment="1">
      <alignment horizontal="center" vertical="center"/>
    </xf>
    <xf numFmtId="0" fontId="23" fillId="2" borderId="0" xfId="0" applyFont="1" applyFill="1"/>
    <xf numFmtId="0" fontId="14" fillId="2" borderId="11" xfId="0" applyFont="1" applyFill="1" applyBorder="1" applyAlignment="1">
      <alignment horizontal="left" vertical="top" wrapText="1"/>
    </xf>
    <xf numFmtId="0" fontId="0" fillId="0" borderId="15" xfId="0" applyBorder="1" applyAlignment="1">
      <alignment horizontal="left" vertical="top"/>
    </xf>
    <xf numFmtId="0" fontId="2" fillId="2" borderId="0" xfId="0" applyFont="1" applyFill="1" applyAlignment="1">
      <alignment horizontal="left" vertical="center"/>
    </xf>
    <xf numFmtId="0" fontId="1" fillId="2" borderId="0" xfId="0" applyFont="1" applyFill="1" applyAlignment="1">
      <alignment horizontal="lef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8" xfId="0" applyFont="1" applyFill="1" applyBorder="1" applyAlignment="1">
      <alignment horizontal="center"/>
    </xf>
    <xf numFmtId="0" fontId="6" fillId="0" borderId="6" xfId="0" applyFont="1" applyFill="1" applyBorder="1" applyAlignment="1">
      <alignment horizontal="center"/>
    </xf>
    <xf numFmtId="0" fontId="1" fillId="2" borderId="0" xfId="0" applyNumberFormat="1" applyFont="1" applyFill="1" applyBorder="1" applyAlignment="1" applyProtection="1">
      <alignment horizontal="left" wrapText="1"/>
    </xf>
    <xf numFmtId="0" fontId="1" fillId="2" borderId="0" xfId="0" applyNumberFormat="1" applyFont="1" applyFill="1" applyBorder="1" applyAlignment="1" applyProtection="1">
      <alignment horizontal="left" vertical="center" wrapText="1"/>
    </xf>
    <xf numFmtId="167" fontId="4" fillId="2" borderId="0" xfId="3" applyNumberFormat="1" applyFont="1" applyFill="1" applyAlignment="1">
      <alignment horizontal="center"/>
    </xf>
    <xf numFmtId="167" fontId="3" fillId="2" borderId="0" xfId="3" applyNumberFormat="1" applyFont="1" applyFill="1" applyAlignment="1">
      <alignment horizontal="center"/>
    </xf>
    <xf numFmtId="0" fontId="1" fillId="2" borderId="0" xfId="0" applyFont="1" applyFill="1" applyAlignment="1">
      <alignment horizontal="left" vertical="top" wrapText="1"/>
    </xf>
    <xf numFmtId="0" fontId="1" fillId="2" borderId="0" xfId="0" applyFont="1" applyFill="1" applyAlignment="1">
      <alignment vertical="top"/>
    </xf>
    <xf numFmtId="0" fontId="2" fillId="2" borderId="0" xfId="0" applyFont="1" applyFill="1" applyAlignment="1">
      <alignment horizontal="left"/>
    </xf>
    <xf numFmtId="0" fontId="4" fillId="2" borderId="28" xfId="0" applyFont="1" applyFill="1" applyBorder="1" applyAlignment="1">
      <alignment vertical="center" wrapText="1"/>
    </xf>
    <xf numFmtId="0" fontId="16" fillId="0" borderId="0" xfId="0" applyFont="1" applyAlignment="1">
      <alignment horizontal="left" vertical="top" wrapText="1"/>
    </xf>
    <xf numFmtId="0" fontId="14" fillId="2" borderId="28" xfId="0" applyFont="1" applyFill="1" applyBorder="1" applyAlignment="1">
      <alignment horizontal="center" wrapText="1"/>
    </xf>
    <xf numFmtId="0" fontId="11" fillId="0" borderId="0" xfId="0" applyFont="1"/>
    <xf numFmtId="0" fontId="14" fillId="2" borderId="0" xfId="0" applyFont="1" applyFill="1"/>
    <xf numFmtId="1" fontId="14" fillId="2" borderId="0" xfId="0" applyNumberFormat="1" applyFont="1" applyFill="1"/>
    <xf numFmtId="0" fontId="0" fillId="0" borderId="0" xfId="0" applyAlignment="1">
      <alignment horizontal="left" vertical="top"/>
    </xf>
    <xf numFmtId="1" fontId="24" fillId="2" borderId="5" xfId="0" applyNumberFormat="1" applyFont="1" applyFill="1" applyBorder="1" applyAlignment="1">
      <alignment horizontal="center"/>
    </xf>
    <xf numFmtId="0" fontId="24" fillId="2" borderId="0" xfId="0" applyFont="1" applyFill="1"/>
    <xf numFmtId="166" fontId="14" fillId="2" borderId="0" xfId="0" applyNumberFormat="1" applyFont="1" applyFill="1"/>
    <xf numFmtId="1" fontId="24" fillId="2" borderId="0" xfId="0" applyNumberFormat="1" applyFont="1" applyFill="1"/>
    <xf numFmtId="1" fontId="24" fillId="2" borderId="1" xfId="0" applyNumberFormat="1" applyFont="1" applyFill="1" applyBorder="1" applyAlignment="1">
      <alignment horizontal="center"/>
    </xf>
    <xf numFmtId="1" fontId="24" fillId="2" borderId="2" xfId="0" applyNumberFormat="1" applyFont="1" applyFill="1" applyBorder="1" applyAlignment="1">
      <alignment horizontal="center"/>
    </xf>
    <xf numFmtId="0" fontId="24" fillId="2" borderId="2" xfId="0" applyFont="1" applyFill="1" applyBorder="1"/>
    <xf numFmtId="1" fontId="17" fillId="2" borderId="0" xfId="0" applyNumberFormat="1" applyFont="1" applyFill="1"/>
    <xf numFmtId="0" fontId="14" fillId="2" borderId="2" xfId="0" applyFont="1" applyFill="1" applyBorder="1" applyAlignment="1">
      <alignment wrapText="1"/>
    </xf>
    <xf numFmtId="2" fontId="14" fillId="2" borderId="0" xfId="0" applyNumberFormat="1" applyFont="1" applyFill="1"/>
  </cellXfs>
  <cellStyles count="6">
    <cellStyle name="Lien hypertexte" xfId="1" builtinId="8"/>
    <cellStyle name="Normal" xfId="0" builtinId="0"/>
    <cellStyle name="Normal 3" xfId="3" xr:uid="{836B4497-AA0D-4E0C-AAF5-CB47770667BA}"/>
    <cellStyle name="Normal 7" xfId="2" xr:uid="{00000000-0005-0000-0000-000002000000}"/>
    <cellStyle name="Normal_DF annexe 2" xfId="4" xr:uid="{ACF63461-40EA-43B6-8F48-CB2DAF6F9098}"/>
    <cellStyle name="Normal_Pyramides des âges 31-12-2006 Public privé" xfId="5" xr:uid="{69AB5A67-F1AB-4826-8789-B53BD10AAC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28663696500513E-2"/>
          <c:y val="7.1005917159763315E-2"/>
          <c:w val="0.86199391742698828"/>
          <c:h val="0.81656804733727806"/>
        </c:manualLayout>
      </c:layout>
      <c:scatterChart>
        <c:scatterStyle val="smoothMarker"/>
        <c:varyColors val="0"/>
        <c:ser>
          <c:idx val="0"/>
          <c:order val="0"/>
          <c:tx>
            <c:strRef>
              <c:f>'Source Figure 3'!$B$1</c:f>
              <c:strCache>
                <c:ptCount val="1"/>
                <c:pt idx="0">
                  <c:v>FPE </c:v>
                </c:pt>
              </c:strCache>
            </c:strRef>
          </c:tx>
          <c:spPr>
            <a:ln w="19050">
              <a:solidFill>
                <a:schemeClr val="accent1"/>
              </a:solidFill>
              <a:prstDash val="solid"/>
            </a:ln>
          </c:spPr>
          <c:marker>
            <c:symbol val="none"/>
          </c:marker>
          <c:xVal>
            <c:numRef>
              <c:f>'Source Figure 3'!$B$3:$B$68</c:f>
              <c:numCache>
                <c:formatCode>0;[Red]0</c:formatCode>
                <c:ptCount val="66"/>
                <c:pt idx="0">
                  <c:v>0</c:v>
                </c:pt>
                <c:pt idx="1">
                  <c:v>-5</c:v>
                </c:pt>
                <c:pt idx="2">
                  <c:v>-31</c:v>
                </c:pt>
                <c:pt idx="3">
                  <c:v>-64</c:v>
                </c:pt>
                <c:pt idx="4">
                  <c:v>-691</c:v>
                </c:pt>
                <c:pt idx="5">
                  <c:v>-2840</c:v>
                </c:pt>
                <c:pt idx="6">
                  <c:v>-5797</c:v>
                </c:pt>
                <c:pt idx="7">
                  <c:v>-8186</c:v>
                </c:pt>
                <c:pt idx="8">
                  <c:v>-13982</c:v>
                </c:pt>
                <c:pt idx="9">
                  <c:v>-18867</c:v>
                </c:pt>
                <c:pt idx="10">
                  <c:v>-22178</c:v>
                </c:pt>
                <c:pt idx="11">
                  <c:v>-24370</c:v>
                </c:pt>
                <c:pt idx="12">
                  <c:v>-25118</c:v>
                </c:pt>
                <c:pt idx="13">
                  <c:v>-24620</c:v>
                </c:pt>
                <c:pt idx="14">
                  <c:v>-24298</c:v>
                </c:pt>
                <c:pt idx="15">
                  <c:v>-25327</c:v>
                </c:pt>
                <c:pt idx="16">
                  <c:v>-25815</c:v>
                </c:pt>
                <c:pt idx="17">
                  <c:v>-26422</c:v>
                </c:pt>
                <c:pt idx="18">
                  <c:v>-27782</c:v>
                </c:pt>
                <c:pt idx="19">
                  <c:v>-28969</c:v>
                </c:pt>
                <c:pt idx="20">
                  <c:v>-29934</c:v>
                </c:pt>
                <c:pt idx="21">
                  <c:v>-31745</c:v>
                </c:pt>
                <c:pt idx="22">
                  <c:v>-33368</c:v>
                </c:pt>
                <c:pt idx="23">
                  <c:v>-34292</c:v>
                </c:pt>
                <c:pt idx="24">
                  <c:v>-35671</c:v>
                </c:pt>
                <c:pt idx="25">
                  <c:v>-38006</c:v>
                </c:pt>
                <c:pt idx="26">
                  <c:v>-40504</c:v>
                </c:pt>
                <c:pt idx="27">
                  <c:v>-42964</c:v>
                </c:pt>
                <c:pt idx="28">
                  <c:v>-42965</c:v>
                </c:pt>
                <c:pt idx="29">
                  <c:v>-43625</c:v>
                </c:pt>
                <c:pt idx="30">
                  <c:v>-44851</c:v>
                </c:pt>
                <c:pt idx="31">
                  <c:v>-43536</c:v>
                </c:pt>
                <c:pt idx="32">
                  <c:v>-44004</c:v>
                </c:pt>
                <c:pt idx="33">
                  <c:v>-45255</c:v>
                </c:pt>
                <c:pt idx="34">
                  <c:v>-47018</c:v>
                </c:pt>
                <c:pt idx="35">
                  <c:v>-47731</c:v>
                </c:pt>
                <c:pt idx="36">
                  <c:v>-46735</c:v>
                </c:pt>
                <c:pt idx="37">
                  <c:v>-44959</c:v>
                </c:pt>
                <c:pt idx="38">
                  <c:v>-42715</c:v>
                </c:pt>
                <c:pt idx="39">
                  <c:v>-40073</c:v>
                </c:pt>
                <c:pt idx="40">
                  <c:v>-38655</c:v>
                </c:pt>
                <c:pt idx="41">
                  <c:v>-37940</c:v>
                </c:pt>
                <c:pt idx="42">
                  <c:v>-36831</c:v>
                </c:pt>
                <c:pt idx="43">
                  <c:v>-36177</c:v>
                </c:pt>
                <c:pt idx="44">
                  <c:v>-34515</c:v>
                </c:pt>
                <c:pt idx="45">
                  <c:v>-32359</c:v>
                </c:pt>
                <c:pt idx="46">
                  <c:v>-30250</c:v>
                </c:pt>
                <c:pt idx="47">
                  <c:v>-26243</c:v>
                </c:pt>
                <c:pt idx="48">
                  <c:v>-17678</c:v>
                </c:pt>
                <c:pt idx="49">
                  <c:v>-11363</c:v>
                </c:pt>
                <c:pt idx="50">
                  <c:v>-7611</c:v>
                </c:pt>
                <c:pt idx="51">
                  <c:v>-4867</c:v>
                </c:pt>
                <c:pt idx="52">
                  <c:v>-3220</c:v>
                </c:pt>
                <c:pt idx="53">
                  <c:v>-864</c:v>
                </c:pt>
                <c:pt idx="54">
                  <c:v>-465</c:v>
                </c:pt>
                <c:pt idx="55">
                  <c:v>-229</c:v>
                </c:pt>
                <c:pt idx="56">
                  <c:v>-144</c:v>
                </c:pt>
                <c:pt idx="57">
                  <c:v>-128</c:v>
                </c:pt>
                <c:pt idx="58">
                  <c:v>-113</c:v>
                </c:pt>
                <c:pt idx="59">
                  <c:v>-89</c:v>
                </c:pt>
                <c:pt idx="60">
                  <c:v>-66</c:v>
                </c:pt>
                <c:pt idx="61">
                  <c:v>-49</c:v>
                </c:pt>
                <c:pt idx="62">
                  <c:v>-25</c:v>
                </c:pt>
                <c:pt idx="63">
                  <c:v>-22</c:v>
                </c:pt>
                <c:pt idx="64">
                  <c:v>-23</c:v>
                </c:pt>
                <c:pt idx="65">
                  <c:v>-12</c:v>
                </c:pt>
              </c:numCache>
            </c:numRef>
          </c:xVal>
          <c:yVal>
            <c:numRef>
              <c:f>'Source Figure 3'!$A$3:$A$68</c:f>
              <c:numCache>
                <c:formatCode>#\ ##0;[Red]#\ ##0</c:formatCode>
                <c:ptCount val="6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numCache>
            </c:numRef>
          </c:yVal>
          <c:smooth val="1"/>
          <c:extLst>
            <c:ext xmlns:c16="http://schemas.microsoft.com/office/drawing/2014/chart" uri="{C3380CC4-5D6E-409C-BE32-E72D297353CC}">
              <c16:uniqueId val="{00000000-4265-45F9-A352-AB2683E55709}"/>
            </c:ext>
          </c:extLst>
        </c:ser>
        <c:ser>
          <c:idx val="1"/>
          <c:order val="1"/>
          <c:tx>
            <c:strRef>
              <c:f>'Source Figure 3'!$C$1</c:f>
              <c:strCache>
                <c:ptCount val="1"/>
                <c:pt idx="0">
                  <c:v>FPE </c:v>
                </c:pt>
              </c:strCache>
            </c:strRef>
          </c:tx>
          <c:spPr>
            <a:ln w="19050">
              <a:solidFill>
                <a:schemeClr val="accent1"/>
              </a:solidFill>
              <a:prstDash val="solid"/>
            </a:ln>
          </c:spPr>
          <c:marker>
            <c:symbol val="none"/>
          </c:marker>
          <c:xVal>
            <c:numRef>
              <c:f>'Source Figure 3'!$C$3:$C$68</c:f>
              <c:numCache>
                <c:formatCode>0;[Red]0</c:formatCode>
                <c:ptCount val="66"/>
                <c:pt idx="0">
                  <c:v>0</c:v>
                </c:pt>
                <c:pt idx="1">
                  <c:v>38</c:v>
                </c:pt>
                <c:pt idx="2">
                  <c:v>90</c:v>
                </c:pt>
                <c:pt idx="3">
                  <c:v>270</c:v>
                </c:pt>
                <c:pt idx="4">
                  <c:v>2062</c:v>
                </c:pt>
                <c:pt idx="5">
                  <c:v>6180</c:v>
                </c:pt>
                <c:pt idx="6">
                  <c:v>11171</c:v>
                </c:pt>
                <c:pt idx="7">
                  <c:v>15068</c:v>
                </c:pt>
                <c:pt idx="8">
                  <c:v>18042</c:v>
                </c:pt>
                <c:pt idx="9">
                  <c:v>20870</c:v>
                </c:pt>
                <c:pt idx="10">
                  <c:v>23316</c:v>
                </c:pt>
                <c:pt idx="11">
                  <c:v>25061</c:v>
                </c:pt>
                <c:pt idx="12">
                  <c:v>24684</c:v>
                </c:pt>
                <c:pt idx="13">
                  <c:v>23773</c:v>
                </c:pt>
                <c:pt idx="14">
                  <c:v>22552</c:v>
                </c:pt>
                <c:pt idx="15">
                  <c:v>23121</c:v>
                </c:pt>
                <c:pt idx="16">
                  <c:v>22525</c:v>
                </c:pt>
                <c:pt idx="17">
                  <c:v>22017</c:v>
                </c:pt>
                <c:pt idx="18">
                  <c:v>21388</c:v>
                </c:pt>
                <c:pt idx="19">
                  <c:v>21746</c:v>
                </c:pt>
                <c:pt idx="20">
                  <c:v>21273</c:v>
                </c:pt>
                <c:pt idx="21">
                  <c:v>21452</c:v>
                </c:pt>
                <c:pt idx="22">
                  <c:v>22085</c:v>
                </c:pt>
                <c:pt idx="23">
                  <c:v>22369</c:v>
                </c:pt>
                <c:pt idx="24">
                  <c:v>22735</c:v>
                </c:pt>
                <c:pt idx="25">
                  <c:v>24443</c:v>
                </c:pt>
                <c:pt idx="26">
                  <c:v>25408</c:v>
                </c:pt>
                <c:pt idx="27">
                  <c:v>26419</c:v>
                </c:pt>
                <c:pt idx="28">
                  <c:v>26400</c:v>
                </c:pt>
                <c:pt idx="29">
                  <c:v>28436</c:v>
                </c:pt>
                <c:pt idx="30">
                  <c:v>29768</c:v>
                </c:pt>
                <c:pt idx="31">
                  <c:v>29615</c:v>
                </c:pt>
                <c:pt idx="32">
                  <c:v>30780</c:v>
                </c:pt>
                <c:pt idx="33">
                  <c:v>32244</c:v>
                </c:pt>
                <c:pt idx="34">
                  <c:v>33016</c:v>
                </c:pt>
                <c:pt idx="35">
                  <c:v>33225</c:v>
                </c:pt>
                <c:pt idx="36">
                  <c:v>32827</c:v>
                </c:pt>
                <c:pt idx="37">
                  <c:v>31467</c:v>
                </c:pt>
                <c:pt idx="38">
                  <c:v>29934</c:v>
                </c:pt>
                <c:pt idx="39">
                  <c:v>28438</c:v>
                </c:pt>
                <c:pt idx="40">
                  <c:v>27174</c:v>
                </c:pt>
                <c:pt idx="41">
                  <c:v>26003</c:v>
                </c:pt>
                <c:pt idx="42">
                  <c:v>24547</c:v>
                </c:pt>
                <c:pt idx="43">
                  <c:v>23209</c:v>
                </c:pt>
                <c:pt idx="44">
                  <c:v>22051</c:v>
                </c:pt>
                <c:pt idx="45">
                  <c:v>19927</c:v>
                </c:pt>
                <c:pt idx="46">
                  <c:v>18674</c:v>
                </c:pt>
                <c:pt idx="47">
                  <c:v>16476</c:v>
                </c:pt>
                <c:pt idx="48">
                  <c:v>12452</c:v>
                </c:pt>
                <c:pt idx="49">
                  <c:v>9044</c:v>
                </c:pt>
                <c:pt idx="50">
                  <c:v>6597</c:v>
                </c:pt>
                <c:pt idx="51">
                  <c:v>4478</c:v>
                </c:pt>
                <c:pt idx="52">
                  <c:v>3111</c:v>
                </c:pt>
                <c:pt idx="53">
                  <c:v>1145</c:v>
                </c:pt>
                <c:pt idx="54">
                  <c:v>692</c:v>
                </c:pt>
                <c:pt idx="55">
                  <c:v>374</c:v>
                </c:pt>
                <c:pt idx="56">
                  <c:v>245</c:v>
                </c:pt>
                <c:pt idx="57">
                  <c:v>238</c:v>
                </c:pt>
                <c:pt idx="58">
                  <c:v>224</c:v>
                </c:pt>
                <c:pt idx="59">
                  <c:v>169</c:v>
                </c:pt>
                <c:pt idx="60">
                  <c:v>166</c:v>
                </c:pt>
                <c:pt idx="61">
                  <c:v>91</c:v>
                </c:pt>
                <c:pt idx="62">
                  <c:v>47</c:v>
                </c:pt>
                <c:pt idx="63">
                  <c:v>35</c:v>
                </c:pt>
                <c:pt idx="64">
                  <c:v>35</c:v>
                </c:pt>
                <c:pt idx="65">
                  <c:v>28</c:v>
                </c:pt>
              </c:numCache>
            </c:numRef>
          </c:xVal>
          <c:yVal>
            <c:numRef>
              <c:f>'Source Figure 3'!$A$3:$A$68</c:f>
              <c:numCache>
                <c:formatCode>#\ ##0;[Red]#\ ##0</c:formatCode>
                <c:ptCount val="6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numCache>
            </c:numRef>
          </c:yVal>
          <c:smooth val="1"/>
          <c:extLst>
            <c:ext xmlns:c16="http://schemas.microsoft.com/office/drawing/2014/chart" uri="{C3380CC4-5D6E-409C-BE32-E72D297353CC}">
              <c16:uniqueId val="{00000001-4265-45F9-A352-AB2683E55709}"/>
            </c:ext>
          </c:extLst>
        </c:ser>
        <c:ser>
          <c:idx val="2"/>
          <c:order val="2"/>
          <c:tx>
            <c:strRef>
              <c:f>'Source Figure 3'!$D$1</c:f>
              <c:strCache>
                <c:ptCount val="1"/>
                <c:pt idx="0">
                  <c:v>FPH </c:v>
                </c:pt>
              </c:strCache>
            </c:strRef>
          </c:tx>
          <c:spPr>
            <a:ln w="19050">
              <a:solidFill>
                <a:schemeClr val="accent2"/>
              </a:solidFill>
              <a:prstDash val="solid"/>
            </a:ln>
          </c:spPr>
          <c:marker>
            <c:symbol val="none"/>
          </c:marker>
          <c:xVal>
            <c:numRef>
              <c:f>'Source Figure 3'!$D$3:$D$68</c:f>
              <c:numCache>
                <c:formatCode>0;[Red]0</c:formatCode>
                <c:ptCount val="66"/>
                <c:pt idx="0">
                  <c:v>0</c:v>
                </c:pt>
                <c:pt idx="1">
                  <c:v>-1</c:v>
                </c:pt>
                <c:pt idx="2">
                  <c:v>-2</c:v>
                </c:pt>
                <c:pt idx="3">
                  <c:v>-33</c:v>
                </c:pt>
                <c:pt idx="4">
                  <c:v>-816</c:v>
                </c:pt>
                <c:pt idx="5">
                  <c:v>-2410</c:v>
                </c:pt>
                <c:pt idx="6">
                  <c:v>-4290</c:v>
                </c:pt>
                <c:pt idx="7">
                  <c:v>-7483</c:v>
                </c:pt>
                <c:pt idx="8">
                  <c:v>-11026</c:v>
                </c:pt>
                <c:pt idx="9">
                  <c:v>-14664</c:v>
                </c:pt>
                <c:pt idx="10">
                  <c:v>-18948</c:v>
                </c:pt>
                <c:pt idx="11">
                  <c:v>-22374</c:v>
                </c:pt>
                <c:pt idx="12">
                  <c:v>-23159</c:v>
                </c:pt>
                <c:pt idx="13">
                  <c:v>-22140</c:v>
                </c:pt>
                <c:pt idx="14">
                  <c:v>-21574</c:v>
                </c:pt>
                <c:pt idx="15">
                  <c:v>-22415</c:v>
                </c:pt>
                <c:pt idx="16">
                  <c:v>-23112</c:v>
                </c:pt>
                <c:pt idx="17">
                  <c:v>-23671</c:v>
                </c:pt>
                <c:pt idx="18">
                  <c:v>-24329</c:v>
                </c:pt>
                <c:pt idx="19">
                  <c:v>-24930</c:v>
                </c:pt>
                <c:pt idx="20">
                  <c:v>-25152</c:v>
                </c:pt>
                <c:pt idx="21">
                  <c:v>-25377</c:v>
                </c:pt>
                <c:pt idx="22">
                  <c:v>-24889</c:v>
                </c:pt>
                <c:pt idx="23">
                  <c:v>-24485</c:v>
                </c:pt>
                <c:pt idx="24">
                  <c:v>-23897</c:v>
                </c:pt>
                <c:pt idx="25">
                  <c:v>-25763</c:v>
                </c:pt>
                <c:pt idx="26">
                  <c:v>-25594</c:v>
                </c:pt>
                <c:pt idx="27">
                  <c:v>-25560</c:v>
                </c:pt>
                <c:pt idx="28">
                  <c:v>-24117</c:v>
                </c:pt>
                <c:pt idx="29">
                  <c:v>-23110</c:v>
                </c:pt>
                <c:pt idx="30">
                  <c:v>-22677</c:v>
                </c:pt>
                <c:pt idx="31">
                  <c:v>-22342</c:v>
                </c:pt>
                <c:pt idx="32">
                  <c:v>-22906</c:v>
                </c:pt>
                <c:pt idx="33">
                  <c:v>-24226</c:v>
                </c:pt>
                <c:pt idx="34">
                  <c:v>-25791</c:v>
                </c:pt>
                <c:pt idx="35">
                  <c:v>-26713</c:v>
                </c:pt>
                <c:pt idx="36">
                  <c:v>-26815</c:v>
                </c:pt>
                <c:pt idx="37">
                  <c:v>-25800</c:v>
                </c:pt>
                <c:pt idx="38">
                  <c:v>-25341</c:v>
                </c:pt>
                <c:pt idx="39">
                  <c:v>-24957</c:v>
                </c:pt>
                <c:pt idx="40">
                  <c:v>-24259</c:v>
                </c:pt>
                <c:pt idx="41">
                  <c:v>-24802</c:v>
                </c:pt>
                <c:pt idx="42">
                  <c:v>-24169</c:v>
                </c:pt>
                <c:pt idx="43">
                  <c:v>-22982</c:v>
                </c:pt>
                <c:pt idx="44">
                  <c:v>-20781</c:v>
                </c:pt>
                <c:pt idx="45">
                  <c:v>-18369</c:v>
                </c:pt>
                <c:pt idx="46">
                  <c:v>-16015</c:v>
                </c:pt>
                <c:pt idx="47">
                  <c:v>-12913</c:v>
                </c:pt>
                <c:pt idx="48">
                  <c:v>-7332</c:v>
                </c:pt>
                <c:pt idx="49">
                  <c:v>-4363</c:v>
                </c:pt>
                <c:pt idx="50">
                  <c:v>-2843</c:v>
                </c:pt>
                <c:pt idx="51">
                  <c:v>-1782</c:v>
                </c:pt>
                <c:pt idx="52">
                  <c:v>-1352</c:v>
                </c:pt>
                <c:pt idx="53">
                  <c:v>-597</c:v>
                </c:pt>
                <c:pt idx="54">
                  <c:v>-343</c:v>
                </c:pt>
                <c:pt idx="55">
                  <c:v>-264</c:v>
                </c:pt>
                <c:pt idx="56">
                  <c:v>-192</c:v>
                </c:pt>
                <c:pt idx="57">
                  <c:v>-109</c:v>
                </c:pt>
                <c:pt idx="58">
                  <c:v>-64</c:v>
                </c:pt>
                <c:pt idx="59">
                  <c:v>-47</c:v>
                </c:pt>
                <c:pt idx="60">
                  <c:v>-39</c:v>
                </c:pt>
                <c:pt idx="61">
                  <c:v>-20</c:v>
                </c:pt>
                <c:pt idx="62">
                  <c:v>-14</c:v>
                </c:pt>
                <c:pt idx="63">
                  <c:v>-4</c:v>
                </c:pt>
                <c:pt idx="64">
                  <c:v>-2</c:v>
                </c:pt>
                <c:pt idx="65">
                  <c:v>-6</c:v>
                </c:pt>
              </c:numCache>
            </c:numRef>
          </c:xVal>
          <c:yVal>
            <c:numRef>
              <c:f>'Source Figure 3'!$A$3:$A$68</c:f>
              <c:numCache>
                <c:formatCode>#\ ##0;[Red]#\ ##0</c:formatCode>
                <c:ptCount val="6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numCache>
            </c:numRef>
          </c:yVal>
          <c:smooth val="1"/>
          <c:extLst>
            <c:ext xmlns:c16="http://schemas.microsoft.com/office/drawing/2014/chart" uri="{C3380CC4-5D6E-409C-BE32-E72D297353CC}">
              <c16:uniqueId val="{00000002-4265-45F9-A352-AB2683E55709}"/>
            </c:ext>
          </c:extLst>
        </c:ser>
        <c:ser>
          <c:idx val="3"/>
          <c:order val="3"/>
          <c:tx>
            <c:strRef>
              <c:f>'Source Figure 3'!$F$1</c:f>
              <c:strCache>
                <c:ptCount val="1"/>
                <c:pt idx="0">
                  <c:v>FPT </c:v>
                </c:pt>
              </c:strCache>
            </c:strRef>
          </c:tx>
          <c:spPr>
            <a:ln w="19050">
              <a:solidFill>
                <a:schemeClr val="accent6"/>
              </a:solidFill>
              <a:prstDash val="solid"/>
            </a:ln>
          </c:spPr>
          <c:marker>
            <c:symbol val="none"/>
          </c:marker>
          <c:xVal>
            <c:numRef>
              <c:f>'Source Figure 3'!$F$3:$F$68</c:f>
              <c:numCache>
                <c:formatCode>0;[Red]0</c:formatCode>
                <c:ptCount val="66"/>
                <c:pt idx="0">
                  <c:v>0</c:v>
                </c:pt>
                <c:pt idx="1">
                  <c:v>-82</c:v>
                </c:pt>
                <c:pt idx="2">
                  <c:v>-232</c:v>
                </c:pt>
                <c:pt idx="3">
                  <c:v>-457</c:v>
                </c:pt>
                <c:pt idx="4">
                  <c:v>-1971</c:v>
                </c:pt>
                <c:pt idx="5">
                  <c:v>-4179</c:v>
                </c:pt>
                <c:pt idx="6">
                  <c:v>-6144</c:v>
                </c:pt>
                <c:pt idx="7">
                  <c:v>-7698</c:v>
                </c:pt>
                <c:pt idx="8">
                  <c:v>-8538</c:v>
                </c:pt>
                <c:pt idx="9">
                  <c:v>-9664</c:v>
                </c:pt>
                <c:pt idx="10">
                  <c:v>-10789</c:v>
                </c:pt>
                <c:pt idx="11">
                  <c:v>-12246</c:v>
                </c:pt>
                <c:pt idx="12">
                  <c:v>-13243</c:v>
                </c:pt>
                <c:pt idx="13">
                  <c:v>-14004</c:v>
                </c:pt>
                <c:pt idx="14">
                  <c:v>-14592</c:v>
                </c:pt>
                <c:pt idx="15">
                  <c:v>-16093</c:v>
                </c:pt>
                <c:pt idx="16">
                  <c:v>-17279</c:v>
                </c:pt>
                <c:pt idx="17">
                  <c:v>-18573</c:v>
                </c:pt>
                <c:pt idx="18">
                  <c:v>-19831</c:v>
                </c:pt>
                <c:pt idx="19">
                  <c:v>-20961</c:v>
                </c:pt>
                <c:pt idx="20">
                  <c:v>-21820</c:v>
                </c:pt>
                <c:pt idx="21">
                  <c:v>-22908</c:v>
                </c:pt>
                <c:pt idx="22">
                  <c:v>-23725</c:v>
                </c:pt>
                <c:pt idx="23">
                  <c:v>-24377</c:v>
                </c:pt>
                <c:pt idx="24">
                  <c:v>-24772</c:v>
                </c:pt>
                <c:pt idx="25">
                  <c:v>-27647</c:v>
                </c:pt>
                <c:pt idx="26">
                  <c:v>-28596</c:v>
                </c:pt>
                <c:pt idx="27">
                  <c:v>-30145</c:v>
                </c:pt>
                <c:pt idx="28">
                  <c:v>-29595</c:v>
                </c:pt>
                <c:pt idx="29">
                  <c:v>-29506</c:v>
                </c:pt>
                <c:pt idx="30">
                  <c:v>-30729</c:v>
                </c:pt>
                <c:pt idx="31">
                  <c:v>-31132</c:v>
                </c:pt>
                <c:pt idx="32">
                  <c:v>-32612</c:v>
                </c:pt>
                <c:pt idx="33">
                  <c:v>-35797</c:v>
                </c:pt>
                <c:pt idx="34">
                  <c:v>-38852</c:v>
                </c:pt>
                <c:pt idx="35">
                  <c:v>-40055</c:v>
                </c:pt>
                <c:pt idx="36">
                  <c:v>-40412</c:v>
                </c:pt>
                <c:pt idx="37">
                  <c:v>-39940</c:v>
                </c:pt>
                <c:pt idx="38">
                  <c:v>-39734</c:v>
                </c:pt>
                <c:pt idx="39">
                  <c:v>-39455</c:v>
                </c:pt>
                <c:pt idx="40">
                  <c:v>-39925</c:v>
                </c:pt>
                <c:pt idx="41">
                  <c:v>-41406</c:v>
                </c:pt>
                <c:pt idx="42">
                  <c:v>-41680</c:v>
                </c:pt>
                <c:pt idx="43">
                  <c:v>-42214</c:v>
                </c:pt>
                <c:pt idx="44">
                  <c:v>-40567</c:v>
                </c:pt>
                <c:pt idx="45">
                  <c:v>-37791</c:v>
                </c:pt>
                <c:pt idx="46">
                  <c:v>-35040</c:v>
                </c:pt>
                <c:pt idx="47">
                  <c:v>-30115</c:v>
                </c:pt>
                <c:pt idx="48">
                  <c:v>-19549</c:v>
                </c:pt>
                <c:pt idx="49">
                  <c:v>-12772</c:v>
                </c:pt>
                <c:pt idx="50">
                  <c:v>-8518</c:v>
                </c:pt>
                <c:pt idx="51">
                  <c:v>-5898</c:v>
                </c:pt>
                <c:pt idx="52">
                  <c:v>-3990</c:v>
                </c:pt>
                <c:pt idx="53">
                  <c:v>-1142</c:v>
                </c:pt>
                <c:pt idx="54">
                  <c:v>-549</c:v>
                </c:pt>
                <c:pt idx="55">
                  <c:v>-328</c:v>
                </c:pt>
                <c:pt idx="56">
                  <c:v>-217</c:v>
                </c:pt>
                <c:pt idx="57">
                  <c:v>-139</c:v>
                </c:pt>
                <c:pt idx="58">
                  <c:v>-100</c:v>
                </c:pt>
                <c:pt idx="59">
                  <c:v>-70</c:v>
                </c:pt>
                <c:pt idx="60">
                  <c:v>-50</c:v>
                </c:pt>
                <c:pt idx="61">
                  <c:v>-34</c:v>
                </c:pt>
                <c:pt idx="62">
                  <c:v>-16</c:v>
                </c:pt>
                <c:pt idx="63">
                  <c:v>-13</c:v>
                </c:pt>
                <c:pt idx="64">
                  <c:v>-5</c:v>
                </c:pt>
                <c:pt idx="65">
                  <c:v>-5</c:v>
                </c:pt>
              </c:numCache>
            </c:numRef>
          </c:xVal>
          <c:yVal>
            <c:numRef>
              <c:f>'Source Figure 3'!$A$3:$A$68</c:f>
              <c:numCache>
                <c:formatCode>#\ ##0;[Red]#\ ##0</c:formatCode>
                <c:ptCount val="6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numCache>
            </c:numRef>
          </c:yVal>
          <c:smooth val="1"/>
          <c:extLst>
            <c:ext xmlns:c16="http://schemas.microsoft.com/office/drawing/2014/chart" uri="{C3380CC4-5D6E-409C-BE32-E72D297353CC}">
              <c16:uniqueId val="{00000003-4265-45F9-A352-AB2683E55709}"/>
            </c:ext>
          </c:extLst>
        </c:ser>
        <c:ser>
          <c:idx val="4"/>
          <c:order val="4"/>
          <c:tx>
            <c:strRef>
              <c:f>'Source Figure 3'!$G$1</c:f>
              <c:strCache>
                <c:ptCount val="1"/>
                <c:pt idx="0">
                  <c:v>FPT </c:v>
                </c:pt>
              </c:strCache>
            </c:strRef>
          </c:tx>
          <c:spPr>
            <a:ln w="19050">
              <a:solidFill>
                <a:schemeClr val="accent6"/>
              </a:solidFill>
              <a:prstDash val="solid"/>
            </a:ln>
          </c:spPr>
          <c:marker>
            <c:symbol val="none"/>
          </c:marker>
          <c:xVal>
            <c:numRef>
              <c:f>'Source Figure 3'!$G$3:$G$68</c:f>
              <c:numCache>
                <c:formatCode>0;[Red]0</c:formatCode>
                <c:ptCount val="66"/>
                <c:pt idx="0">
                  <c:v>0</c:v>
                </c:pt>
                <c:pt idx="1">
                  <c:v>233</c:v>
                </c:pt>
                <c:pt idx="2">
                  <c:v>582</c:v>
                </c:pt>
                <c:pt idx="3">
                  <c:v>749</c:v>
                </c:pt>
                <c:pt idx="4">
                  <c:v>1835</c:v>
                </c:pt>
                <c:pt idx="5">
                  <c:v>3029</c:v>
                </c:pt>
                <c:pt idx="6">
                  <c:v>4354</c:v>
                </c:pt>
                <c:pt idx="7">
                  <c:v>5154</c:v>
                </c:pt>
                <c:pt idx="8">
                  <c:v>5642</c:v>
                </c:pt>
                <c:pt idx="9">
                  <c:v>6360</c:v>
                </c:pt>
                <c:pt idx="10">
                  <c:v>6951</c:v>
                </c:pt>
                <c:pt idx="11">
                  <c:v>7908</c:v>
                </c:pt>
                <c:pt idx="12">
                  <c:v>8961</c:v>
                </c:pt>
                <c:pt idx="13">
                  <c:v>9260</c:v>
                </c:pt>
                <c:pt idx="14">
                  <c:v>10083</c:v>
                </c:pt>
                <c:pt idx="15">
                  <c:v>10884</c:v>
                </c:pt>
                <c:pt idx="16">
                  <c:v>11795</c:v>
                </c:pt>
                <c:pt idx="17">
                  <c:v>12247</c:v>
                </c:pt>
                <c:pt idx="18">
                  <c:v>12927</c:v>
                </c:pt>
                <c:pt idx="19">
                  <c:v>13534</c:v>
                </c:pt>
                <c:pt idx="20">
                  <c:v>13921</c:v>
                </c:pt>
                <c:pt idx="21">
                  <c:v>14276</c:v>
                </c:pt>
                <c:pt idx="22">
                  <c:v>14766</c:v>
                </c:pt>
                <c:pt idx="23">
                  <c:v>14939</c:v>
                </c:pt>
                <c:pt idx="24">
                  <c:v>15671</c:v>
                </c:pt>
                <c:pt idx="25">
                  <c:v>17242</c:v>
                </c:pt>
                <c:pt idx="26">
                  <c:v>18202</c:v>
                </c:pt>
                <c:pt idx="27">
                  <c:v>18546</c:v>
                </c:pt>
                <c:pt idx="28">
                  <c:v>18561</c:v>
                </c:pt>
                <c:pt idx="29">
                  <c:v>18847</c:v>
                </c:pt>
                <c:pt idx="30">
                  <c:v>20043</c:v>
                </c:pt>
                <c:pt idx="31">
                  <c:v>20051</c:v>
                </c:pt>
                <c:pt idx="32">
                  <c:v>21620</c:v>
                </c:pt>
                <c:pt idx="33">
                  <c:v>23782</c:v>
                </c:pt>
                <c:pt idx="34">
                  <c:v>25816</c:v>
                </c:pt>
                <c:pt idx="35">
                  <c:v>26432</c:v>
                </c:pt>
                <c:pt idx="36">
                  <c:v>26082</c:v>
                </c:pt>
                <c:pt idx="37">
                  <c:v>25584</c:v>
                </c:pt>
                <c:pt idx="38">
                  <c:v>24920</c:v>
                </c:pt>
                <c:pt idx="39">
                  <c:v>24693</c:v>
                </c:pt>
                <c:pt idx="40">
                  <c:v>24687</c:v>
                </c:pt>
                <c:pt idx="41">
                  <c:v>25689</c:v>
                </c:pt>
                <c:pt idx="42">
                  <c:v>26079</c:v>
                </c:pt>
                <c:pt idx="43">
                  <c:v>26297</c:v>
                </c:pt>
                <c:pt idx="44">
                  <c:v>25346</c:v>
                </c:pt>
                <c:pt idx="45">
                  <c:v>23661</c:v>
                </c:pt>
                <c:pt idx="46">
                  <c:v>19927</c:v>
                </c:pt>
                <c:pt idx="47">
                  <c:v>15460</c:v>
                </c:pt>
                <c:pt idx="48">
                  <c:v>9993</c:v>
                </c:pt>
                <c:pt idx="49">
                  <c:v>6699</c:v>
                </c:pt>
                <c:pt idx="50">
                  <c:v>4534</c:v>
                </c:pt>
                <c:pt idx="51">
                  <c:v>3140</c:v>
                </c:pt>
                <c:pt idx="52">
                  <c:v>2117</c:v>
                </c:pt>
                <c:pt idx="53">
                  <c:v>607</c:v>
                </c:pt>
                <c:pt idx="54">
                  <c:v>324</c:v>
                </c:pt>
                <c:pt idx="55">
                  <c:v>176</c:v>
                </c:pt>
                <c:pt idx="56">
                  <c:v>147</c:v>
                </c:pt>
                <c:pt idx="57">
                  <c:v>141</c:v>
                </c:pt>
                <c:pt idx="58">
                  <c:v>101</c:v>
                </c:pt>
                <c:pt idx="59">
                  <c:v>91</c:v>
                </c:pt>
                <c:pt idx="60">
                  <c:v>71</c:v>
                </c:pt>
                <c:pt idx="61">
                  <c:v>47</c:v>
                </c:pt>
                <c:pt idx="62">
                  <c:v>30</c:v>
                </c:pt>
                <c:pt idx="63">
                  <c:v>25</c:v>
                </c:pt>
                <c:pt idx="64">
                  <c:v>14</c:v>
                </c:pt>
                <c:pt idx="65">
                  <c:v>16</c:v>
                </c:pt>
              </c:numCache>
            </c:numRef>
          </c:xVal>
          <c:yVal>
            <c:numRef>
              <c:f>'Source Figure 3'!$A$3:$A$68</c:f>
              <c:numCache>
                <c:formatCode>#\ ##0;[Red]#\ ##0</c:formatCode>
                <c:ptCount val="6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numCache>
            </c:numRef>
          </c:yVal>
          <c:smooth val="1"/>
          <c:extLst>
            <c:ext xmlns:c16="http://schemas.microsoft.com/office/drawing/2014/chart" uri="{C3380CC4-5D6E-409C-BE32-E72D297353CC}">
              <c16:uniqueId val="{00000004-4265-45F9-A352-AB2683E55709}"/>
            </c:ext>
          </c:extLst>
        </c:ser>
        <c:ser>
          <c:idx val="5"/>
          <c:order val="5"/>
          <c:tx>
            <c:strRef>
              <c:f>'Source Figure 3'!$E$1</c:f>
              <c:strCache>
                <c:ptCount val="1"/>
                <c:pt idx="0">
                  <c:v>FPH </c:v>
                </c:pt>
              </c:strCache>
            </c:strRef>
          </c:tx>
          <c:spPr>
            <a:ln w="19050">
              <a:solidFill>
                <a:schemeClr val="accent2"/>
              </a:solidFill>
              <a:prstDash val="solid"/>
            </a:ln>
          </c:spPr>
          <c:marker>
            <c:symbol val="none"/>
          </c:marker>
          <c:xVal>
            <c:numRef>
              <c:f>'Source Figure 3'!$E$3:$E$68</c:f>
              <c:numCache>
                <c:formatCode>0;[Red]0</c:formatCode>
                <c:ptCount val="66"/>
                <c:pt idx="0">
                  <c:v>0</c:v>
                </c:pt>
                <c:pt idx="1">
                  <c:v>3</c:v>
                </c:pt>
                <c:pt idx="2">
                  <c:v>7</c:v>
                </c:pt>
                <c:pt idx="3">
                  <c:v>20</c:v>
                </c:pt>
                <c:pt idx="4">
                  <c:v>307</c:v>
                </c:pt>
                <c:pt idx="5">
                  <c:v>676</c:v>
                </c:pt>
                <c:pt idx="6">
                  <c:v>1244</c:v>
                </c:pt>
                <c:pt idx="7">
                  <c:v>1770</c:v>
                </c:pt>
                <c:pt idx="8">
                  <c:v>2198</c:v>
                </c:pt>
                <c:pt idx="9">
                  <c:v>2857</c:v>
                </c:pt>
                <c:pt idx="10">
                  <c:v>4318</c:v>
                </c:pt>
                <c:pt idx="11">
                  <c:v>6025</c:v>
                </c:pt>
                <c:pt idx="12">
                  <c:v>6823</c:v>
                </c:pt>
                <c:pt idx="13">
                  <c:v>6808</c:v>
                </c:pt>
                <c:pt idx="14">
                  <c:v>6656</c:v>
                </c:pt>
                <c:pt idx="15">
                  <c:v>6977</c:v>
                </c:pt>
                <c:pt idx="16">
                  <c:v>6758</c:v>
                </c:pt>
                <c:pt idx="17">
                  <c:v>6622</c:v>
                </c:pt>
                <c:pt idx="18">
                  <c:v>6789</c:v>
                </c:pt>
                <c:pt idx="19">
                  <c:v>6594</c:v>
                </c:pt>
                <c:pt idx="20">
                  <c:v>6648</c:v>
                </c:pt>
                <c:pt idx="21">
                  <c:v>6441</c:v>
                </c:pt>
                <c:pt idx="22">
                  <c:v>6177</c:v>
                </c:pt>
                <c:pt idx="23">
                  <c:v>5791</c:v>
                </c:pt>
                <c:pt idx="24">
                  <c:v>5906</c:v>
                </c:pt>
                <c:pt idx="25">
                  <c:v>6230</c:v>
                </c:pt>
                <c:pt idx="26">
                  <c:v>6261</c:v>
                </c:pt>
                <c:pt idx="27">
                  <c:v>6251</c:v>
                </c:pt>
                <c:pt idx="28">
                  <c:v>6032</c:v>
                </c:pt>
                <c:pt idx="29">
                  <c:v>5936</c:v>
                </c:pt>
                <c:pt idx="30">
                  <c:v>6066</c:v>
                </c:pt>
                <c:pt idx="31">
                  <c:v>5819</c:v>
                </c:pt>
                <c:pt idx="32">
                  <c:v>6160</c:v>
                </c:pt>
                <c:pt idx="33">
                  <c:v>6657</c:v>
                </c:pt>
                <c:pt idx="34">
                  <c:v>6927</c:v>
                </c:pt>
                <c:pt idx="35">
                  <c:v>6991</c:v>
                </c:pt>
                <c:pt idx="36">
                  <c:v>7089</c:v>
                </c:pt>
                <c:pt idx="37">
                  <c:v>6841</c:v>
                </c:pt>
                <c:pt idx="38">
                  <c:v>6703</c:v>
                </c:pt>
                <c:pt idx="39">
                  <c:v>6822</c:v>
                </c:pt>
                <c:pt idx="40">
                  <c:v>6654</c:v>
                </c:pt>
                <c:pt idx="41">
                  <c:v>7018</c:v>
                </c:pt>
                <c:pt idx="42">
                  <c:v>7005</c:v>
                </c:pt>
                <c:pt idx="43">
                  <c:v>6886</c:v>
                </c:pt>
                <c:pt idx="44">
                  <c:v>6842</c:v>
                </c:pt>
                <c:pt idx="45">
                  <c:v>6370</c:v>
                </c:pt>
                <c:pt idx="46">
                  <c:v>5604</c:v>
                </c:pt>
                <c:pt idx="47">
                  <c:v>4526</c:v>
                </c:pt>
                <c:pt idx="48">
                  <c:v>3296</c:v>
                </c:pt>
                <c:pt idx="49">
                  <c:v>2557</c:v>
                </c:pt>
                <c:pt idx="50">
                  <c:v>2096</c:v>
                </c:pt>
                <c:pt idx="51">
                  <c:v>1579</c:v>
                </c:pt>
                <c:pt idx="52">
                  <c:v>1222</c:v>
                </c:pt>
                <c:pt idx="53">
                  <c:v>783</c:v>
                </c:pt>
                <c:pt idx="54">
                  <c:v>589</c:v>
                </c:pt>
                <c:pt idx="55">
                  <c:v>522</c:v>
                </c:pt>
                <c:pt idx="56">
                  <c:v>450</c:v>
                </c:pt>
                <c:pt idx="57">
                  <c:v>339</c:v>
                </c:pt>
                <c:pt idx="58">
                  <c:v>221</c:v>
                </c:pt>
                <c:pt idx="59">
                  <c:v>188</c:v>
                </c:pt>
                <c:pt idx="60">
                  <c:v>145</c:v>
                </c:pt>
                <c:pt idx="61">
                  <c:v>102</c:v>
                </c:pt>
                <c:pt idx="62">
                  <c:v>47</c:v>
                </c:pt>
                <c:pt idx="63">
                  <c:v>21</c:v>
                </c:pt>
                <c:pt idx="64">
                  <c:v>18</c:v>
                </c:pt>
                <c:pt idx="65">
                  <c:v>19</c:v>
                </c:pt>
              </c:numCache>
            </c:numRef>
          </c:xVal>
          <c:yVal>
            <c:numRef>
              <c:f>'Source Figure 3'!$A$3:$A$68</c:f>
              <c:numCache>
                <c:formatCode>#\ ##0;[Red]#\ ##0</c:formatCode>
                <c:ptCount val="6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numCache>
            </c:numRef>
          </c:yVal>
          <c:smooth val="1"/>
          <c:extLst>
            <c:ext xmlns:c16="http://schemas.microsoft.com/office/drawing/2014/chart" uri="{C3380CC4-5D6E-409C-BE32-E72D297353CC}">
              <c16:uniqueId val="{00000005-4265-45F9-A352-AB2683E55709}"/>
            </c:ext>
          </c:extLst>
        </c:ser>
        <c:dLbls>
          <c:showLegendKey val="0"/>
          <c:showVal val="0"/>
          <c:showCatName val="0"/>
          <c:showSerName val="0"/>
          <c:showPercent val="0"/>
          <c:showBubbleSize val="0"/>
        </c:dLbls>
        <c:axId val="64637968"/>
        <c:axId val="64634048"/>
      </c:scatterChart>
      <c:valAx>
        <c:axId val="64637968"/>
        <c:scaling>
          <c:orientation val="minMax"/>
          <c:max val="50000"/>
        </c:scaling>
        <c:delete val="0"/>
        <c:axPos val="b"/>
        <c:numFmt formatCode="#,##0;[Red]#,##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ysClr val="windowText" lastClr="000000"/>
                </a:solidFill>
                <a:latin typeface="Arial Narrow" panose="020B0606020202030204" pitchFamily="34" charset="0"/>
                <a:ea typeface="Arial"/>
                <a:cs typeface="Arial"/>
              </a:defRPr>
            </a:pPr>
            <a:endParaRPr lang="fr-FR"/>
          </a:p>
        </c:txPr>
        <c:crossAx val="64634048"/>
        <c:crosses val="autoZero"/>
        <c:crossBetween val="midCat"/>
      </c:valAx>
      <c:valAx>
        <c:axId val="64634048"/>
        <c:scaling>
          <c:orientation val="minMax"/>
          <c:max val="70"/>
          <c:min val="15"/>
        </c:scaling>
        <c:delete val="0"/>
        <c:axPos val="l"/>
        <c:majorGridlines>
          <c:spPr>
            <a:ln w="3175">
              <a:solidFill>
                <a:srgbClr val="C0C0C0"/>
              </a:solidFill>
              <a:prstDash val="sysDash"/>
            </a:ln>
          </c:spPr>
        </c:majorGridlines>
        <c:title>
          <c:tx>
            <c:rich>
              <a:bodyPr rot="0" vert="horz"/>
              <a:lstStyle/>
              <a:p>
                <a:pPr>
                  <a:defRPr sz="800" b="0" i="0" u="none" strike="noStrike" baseline="0">
                    <a:solidFill>
                      <a:srgbClr val="000000"/>
                    </a:solidFill>
                    <a:latin typeface="Arial"/>
                    <a:ea typeface="Arial"/>
                    <a:cs typeface="Arial"/>
                  </a:defRPr>
                </a:pPr>
                <a:r>
                  <a:rPr lang="fr-FR"/>
                  <a:t>Âges</a:t>
                </a:r>
              </a:p>
            </c:rich>
          </c:tx>
          <c:layout>
            <c:manualLayout>
              <c:xMode val="edge"/>
              <c:yMode val="edge"/>
              <c:x val="1.1022927689594356E-2"/>
              <c:y val="1.9723865877712033E-3"/>
            </c:manualLayout>
          </c:layout>
          <c:overlay val="0"/>
          <c:spPr>
            <a:noFill/>
            <a:ln w="25400">
              <a:noFill/>
            </a:ln>
          </c:spPr>
        </c:title>
        <c:numFmt formatCode="#\ ##0;[Red]#\ ##0" sourceLinked="1"/>
        <c:majorTickMark val="out"/>
        <c:minorTickMark val="out"/>
        <c:tickLblPos val="low"/>
        <c:spPr>
          <a:ln w="3175">
            <a:solidFill>
              <a:srgbClr val="000000"/>
            </a:solidFill>
            <a:prstDash val="solid"/>
          </a:ln>
        </c:spPr>
        <c:txPr>
          <a:bodyPr rot="0" vert="horz"/>
          <a:lstStyle/>
          <a:p>
            <a:pPr>
              <a:defRPr sz="1000" b="0" i="0" u="none" strike="noStrike" baseline="0">
                <a:solidFill>
                  <a:srgbClr val="000000"/>
                </a:solidFill>
                <a:latin typeface="Arial Narrow" panose="020B0606020202030204" pitchFamily="34" charset="0"/>
                <a:ea typeface="Arial"/>
                <a:cs typeface="Arial"/>
              </a:defRPr>
            </a:pPr>
            <a:endParaRPr lang="fr-FR"/>
          </a:p>
        </c:txPr>
        <c:crossAx val="64637968"/>
        <c:crosses val="autoZero"/>
        <c:crossBetween val="midCat"/>
        <c:majorUnit val="5"/>
        <c:minorUnit val="1"/>
      </c:valAx>
      <c:spPr>
        <a:noFill/>
        <a:ln w="3175">
          <a:solidFill>
            <a:srgbClr val="000000"/>
          </a:solidFill>
          <a:prstDash val="solid"/>
        </a:ln>
      </c:spPr>
    </c:plotArea>
    <c:legend>
      <c:legendPos val="r"/>
      <c:legendEntry>
        <c:idx val="0"/>
        <c:delete val="1"/>
      </c:legendEntry>
      <c:legendEntry>
        <c:idx val="2"/>
        <c:delete val="1"/>
      </c:legendEntry>
      <c:legendEntry>
        <c:idx val="4"/>
        <c:delete val="1"/>
      </c:legendEntry>
      <c:layout>
        <c:manualLayout>
          <c:xMode val="edge"/>
          <c:yMode val="edge"/>
          <c:x val="0.79497437820272465"/>
          <c:y val="0.13013747965048672"/>
          <c:w val="0.12566151453290564"/>
          <c:h val="0.16568047337278108"/>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panose="020B0606020202030204" pitchFamily="34" charset="0"/>
              <a:ea typeface="Arial"/>
              <a:cs typeface="Arial"/>
            </a:defRPr>
          </a:pPr>
          <a:endParaRPr lang="fr-FR"/>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0</xdr:colOff>
      <xdr:row>2</xdr:row>
      <xdr:rowOff>0</xdr:rowOff>
    </xdr:from>
    <xdr:to>
      <xdr:col>17</xdr:col>
      <xdr:colOff>342900</xdr:colOff>
      <xdr:row>21</xdr:row>
      <xdr:rowOff>142875</xdr:rowOff>
    </xdr:to>
    <xdr:graphicFrame macro="">
      <xdr:nvGraphicFramePr>
        <xdr:cNvPr id="16" name="Graphique 15">
          <a:extLst>
            <a:ext uri="{FF2B5EF4-FFF2-40B4-BE49-F238E27FC236}">
              <a16:creationId xmlns:a16="http://schemas.microsoft.com/office/drawing/2014/main" id="{158CE95E-5EB5-4757-8F00-D1E5A241E1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0.62606</cdr:x>
      <cdr:y>0.82318</cdr:y>
    </cdr:from>
    <cdr:to>
      <cdr:x>0.80788</cdr:x>
      <cdr:y>0.88189</cdr:y>
    </cdr:to>
    <cdr:sp macro="" textlink="">
      <cdr:nvSpPr>
        <cdr:cNvPr id="10241" name="Text Box 1"/>
        <cdr:cNvSpPr txBox="1">
          <a:spLocks xmlns:a="http://schemas.openxmlformats.org/drawingml/2006/main" noChangeArrowheads="1"/>
        </cdr:cNvSpPr>
      </cdr:nvSpPr>
      <cdr:spPr bwMode="auto">
        <a:xfrm xmlns:a="http://schemas.openxmlformats.org/drawingml/2006/main">
          <a:off x="4517351" y="2661193"/>
          <a:ext cx="1310971" cy="1895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Arial Narrow" panose="020B0606020202030204" pitchFamily="34" charset="0"/>
              <a:cs typeface="Arial"/>
            </a:rPr>
            <a:t>Effectifs hommes</a:t>
          </a:r>
        </a:p>
        <a:p xmlns:a="http://schemas.openxmlformats.org/drawingml/2006/main">
          <a:pPr algn="ctr" rtl="0">
            <a:defRPr sz="1000"/>
          </a:pPr>
          <a:endParaRPr lang="fr-FR" sz="850" b="0" i="0" u="none" strike="noStrike" baseline="0">
            <a:solidFill>
              <a:srgbClr val="000000"/>
            </a:solidFill>
            <a:latin typeface="Arial"/>
            <a:cs typeface="Arial"/>
          </a:endParaRPr>
        </a:p>
      </cdr:txBody>
    </cdr:sp>
  </cdr:relSizeAnchor>
  <cdr:relSizeAnchor xmlns:cdr="http://schemas.openxmlformats.org/drawingml/2006/chartDrawing">
    <cdr:from>
      <cdr:x>0.09443</cdr:x>
      <cdr:y>0.8125</cdr:y>
    </cdr:from>
    <cdr:to>
      <cdr:x>0.25133</cdr:x>
      <cdr:y>0.87122</cdr:y>
    </cdr:to>
    <cdr:sp macro="" textlink="">
      <cdr:nvSpPr>
        <cdr:cNvPr id="10242" name="Text Box 2"/>
        <cdr:cNvSpPr txBox="1">
          <a:spLocks xmlns:a="http://schemas.openxmlformats.org/drawingml/2006/main" noChangeArrowheads="1"/>
        </cdr:cNvSpPr>
      </cdr:nvSpPr>
      <cdr:spPr bwMode="auto">
        <a:xfrm xmlns:a="http://schemas.openxmlformats.org/drawingml/2006/main">
          <a:off x="684051" y="2626722"/>
          <a:ext cx="1131312" cy="1895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Arial Narrow" panose="020B0606020202030204" pitchFamily="34" charset="0"/>
              <a:cs typeface="Arial"/>
            </a:rPr>
            <a:t>Effectifs femmes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
  <sheetViews>
    <sheetView workbookViewId="0">
      <selection activeCell="A33" sqref="A33"/>
    </sheetView>
  </sheetViews>
  <sheetFormatPr baseColWidth="10" defaultRowHeight="12.75" x14ac:dyDescent="0.2"/>
  <cols>
    <col min="1" max="1" width="103.7109375" style="8" customWidth="1"/>
    <col min="2" max="2" width="19.85546875" style="5" customWidth="1"/>
    <col min="3" max="3" width="24.140625" style="5" customWidth="1"/>
    <col min="4" max="16384" width="11.42578125" style="5"/>
  </cols>
  <sheetData>
    <row r="1" spans="1:3" x14ac:dyDescent="0.2">
      <c r="A1" s="4" t="s">
        <v>9</v>
      </c>
    </row>
    <row r="2" spans="1:3" s="6" customFormat="1" ht="51" x14ac:dyDescent="0.2">
      <c r="B2" s="17" t="s">
        <v>35</v>
      </c>
      <c r="C2" s="31" t="s">
        <v>36</v>
      </c>
    </row>
    <row r="3" spans="1:3" ht="15" x14ac:dyDescent="0.2">
      <c r="A3" s="9" t="s">
        <v>45</v>
      </c>
      <c r="B3" s="7" t="s">
        <v>10</v>
      </c>
      <c r="C3" s="32" t="s">
        <v>37</v>
      </c>
    </row>
    <row r="4" spans="1:3" ht="15" x14ac:dyDescent="0.25">
      <c r="A4" s="53" t="s">
        <v>46</v>
      </c>
      <c r="B4" s="51" t="s">
        <v>11</v>
      </c>
      <c r="C4" s="32" t="s">
        <v>37</v>
      </c>
    </row>
    <row r="5" spans="1:3" ht="15" x14ac:dyDescent="0.25">
      <c r="A5" s="52" t="s">
        <v>40</v>
      </c>
      <c r="B5" s="7" t="s">
        <v>44</v>
      </c>
      <c r="C5" s="32" t="s">
        <v>37</v>
      </c>
    </row>
    <row r="6" spans="1:3" ht="15" x14ac:dyDescent="0.2">
      <c r="A6" s="9" t="s">
        <v>38</v>
      </c>
      <c r="B6" s="7" t="s">
        <v>31</v>
      </c>
      <c r="C6" s="32"/>
    </row>
    <row r="7" spans="1:3" ht="15" x14ac:dyDescent="0.2">
      <c r="A7" s="9" t="s">
        <v>30</v>
      </c>
      <c r="B7" s="7" t="s">
        <v>32</v>
      </c>
      <c r="C7" s="32"/>
    </row>
  </sheetData>
  <hyperlinks>
    <hyperlink ref="A5" location="'Figure 3'!A1" display="Pyramide des âges par versant au 31 décembre 2021" xr:uid="{00000000-0004-0000-0000-000000000000}"/>
    <hyperlink ref="A3" location="'Figure 1'!A1" display="Répartition des effectifs de la fonction publique par catégorie hiérarchique, par sexe et tranche d'âge" xr:uid="{00000000-0004-0000-0000-000001000000}"/>
    <hyperlink ref="A6" location="'Encadré 1 Figure'!A1" display="Répartition par niveau de diplôme des agents des trois versants de la fonction publique en 2021" xr:uid="{00000000-0004-0000-0000-000002000000}"/>
    <hyperlink ref="A7" location="'Encadré 2 Figure'!A1" display="Part des agents ou salariés reconnus comme travailleurs handicapés ou percevant l'allocation aux adultes handicapés (AAH)" xr:uid="{00000000-0004-0000-0000-000003000000}"/>
    <hyperlink ref="A4" location="'Figure 2'!A1" display="Part des femmes par versant, catégorie et statut (%)"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7BCFF-737D-4F5F-B68F-CD4E963E9B3C}">
  <dimension ref="A1:H25"/>
  <sheetViews>
    <sheetView zoomScaleNormal="100" workbookViewId="0"/>
  </sheetViews>
  <sheetFormatPr baseColWidth="10" defaultColWidth="11.42578125" defaultRowHeight="12.75" x14ac:dyDescent="0.2"/>
  <cols>
    <col min="1" max="1" width="22.140625" style="11" customWidth="1"/>
    <col min="2" max="7" width="14.5703125" style="11" customWidth="1"/>
    <col min="8" max="8" width="14.28515625" style="11" customWidth="1"/>
    <col min="9" max="9" width="15.42578125" style="11" customWidth="1"/>
    <col min="10" max="10" width="15.7109375" style="11" customWidth="1"/>
    <col min="11" max="16384" width="11.42578125" style="11"/>
  </cols>
  <sheetData>
    <row r="1" spans="1:7" x14ac:dyDescent="0.2">
      <c r="A1" s="10" t="s">
        <v>71</v>
      </c>
      <c r="B1" s="10"/>
      <c r="C1" s="10"/>
      <c r="D1" s="10"/>
      <c r="E1" s="10"/>
      <c r="F1" s="10"/>
    </row>
    <row r="2" spans="1:7" x14ac:dyDescent="0.2">
      <c r="A2" s="121" t="s">
        <v>60</v>
      </c>
      <c r="B2" s="10"/>
      <c r="C2" s="10"/>
      <c r="D2" s="10"/>
      <c r="E2" s="10"/>
      <c r="F2" s="10"/>
    </row>
    <row r="3" spans="1:7" x14ac:dyDescent="0.2">
      <c r="A3" s="54"/>
      <c r="B3" s="142">
        <v>2011</v>
      </c>
      <c r="C3" s="142">
        <v>2020</v>
      </c>
      <c r="D3" s="142">
        <v>2021</v>
      </c>
      <c r="E3" s="10"/>
      <c r="F3" s="10"/>
    </row>
    <row r="4" spans="1:7" ht="15" x14ac:dyDescent="0.2">
      <c r="A4" s="141" t="s">
        <v>66</v>
      </c>
      <c r="B4" s="42">
        <v>63.341999999999999</v>
      </c>
      <c r="C4" s="45">
        <v>64.608999999999995</v>
      </c>
      <c r="D4" s="35">
        <v>64.695999999999998</v>
      </c>
      <c r="E4" s="10"/>
      <c r="F4" s="10"/>
    </row>
    <row r="5" spans="1:7" ht="15" x14ac:dyDescent="0.2">
      <c r="A5" s="141" t="s">
        <v>67</v>
      </c>
      <c r="B5" s="42">
        <v>66.676000000000002</v>
      </c>
      <c r="C5" s="45">
        <v>69.722999999999999</v>
      </c>
      <c r="D5" s="35">
        <v>69.566999999999993</v>
      </c>
      <c r="E5" s="10"/>
      <c r="F5" s="10"/>
    </row>
    <row r="6" spans="1:7" x14ac:dyDescent="0.2">
      <c r="A6" s="141" t="s">
        <v>65</v>
      </c>
      <c r="B6" s="42">
        <v>14.744999999999999</v>
      </c>
      <c r="C6" s="45">
        <v>17.457000000000001</v>
      </c>
      <c r="D6" s="35">
        <v>17.754999999999999</v>
      </c>
      <c r="E6" s="10"/>
      <c r="F6" s="10"/>
    </row>
    <row r="7" spans="1:7" ht="15" x14ac:dyDescent="0.2">
      <c r="A7" s="47" t="s">
        <v>43</v>
      </c>
      <c r="B7" s="43">
        <v>62.473999999999997</v>
      </c>
      <c r="C7" s="46">
        <v>64.186000000000007</v>
      </c>
      <c r="D7" s="40">
        <v>64.022999999999996</v>
      </c>
      <c r="E7" s="10"/>
      <c r="F7" s="10"/>
    </row>
    <row r="8" spans="1:7" ht="27" customHeight="1" x14ac:dyDescent="0.2">
      <c r="A8" s="140" t="s">
        <v>26</v>
      </c>
      <c r="B8" s="55">
        <v>60.976999999999997</v>
      </c>
      <c r="C8" s="56">
        <v>63.067999999999998</v>
      </c>
      <c r="D8" s="57">
        <v>63.134</v>
      </c>
      <c r="E8" s="10"/>
      <c r="F8" s="10"/>
    </row>
    <row r="9" spans="1:7" x14ac:dyDescent="0.2">
      <c r="A9" s="139" t="s">
        <v>0</v>
      </c>
    </row>
    <row r="10" spans="1:7" x14ac:dyDescent="0.2">
      <c r="A10" s="95" t="s">
        <v>19</v>
      </c>
      <c r="B10" s="12"/>
      <c r="C10" s="12"/>
      <c r="D10" s="12"/>
      <c r="E10" s="12"/>
      <c r="F10" s="12"/>
    </row>
    <row r="11" spans="1:7" x14ac:dyDescent="0.2">
      <c r="A11" s="95" t="s">
        <v>64</v>
      </c>
      <c r="B11" s="138"/>
      <c r="C11" s="138"/>
      <c r="D11" s="138"/>
      <c r="E11" s="138"/>
      <c r="F11" s="138"/>
    </row>
    <row r="12" spans="1:7" ht="35.25" customHeight="1" x14ac:dyDescent="0.2">
      <c r="A12" s="137" t="s">
        <v>42</v>
      </c>
      <c r="B12" s="137"/>
      <c r="C12" s="137"/>
      <c r="D12" s="137"/>
      <c r="E12" s="137"/>
      <c r="F12" s="137"/>
      <c r="G12" s="12"/>
    </row>
    <row r="13" spans="1:7" x14ac:dyDescent="0.2">
      <c r="A13" s="95" t="s">
        <v>50</v>
      </c>
    </row>
    <row r="19" spans="8:8" x14ac:dyDescent="0.2">
      <c r="H19" s="92"/>
    </row>
    <row r="20" spans="8:8" x14ac:dyDescent="0.2">
      <c r="H20" s="136"/>
    </row>
    <row r="21" spans="8:8" x14ac:dyDescent="0.2">
      <c r="H21" s="136"/>
    </row>
    <row r="22" spans="8:8" x14ac:dyDescent="0.2">
      <c r="H22" s="136"/>
    </row>
    <row r="23" spans="8:8" x14ac:dyDescent="0.2">
      <c r="H23" s="136"/>
    </row>
    <row r="24" spans="8:8" x14ac:dyDescent="0.2">
      <c r="H24" s="135"/>
    </row>
    <row r="25" spans="8:8" x14ac:dyDescent="0.2">
      <c r="H25" s="92"/>
    </row>
  </sheetData>
  <mergeCells count="1">
    <mergeCell ref="A12:F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DD525-A5E8-400D-A6DA-C66A26AC3348}">
  <dimension ref="A1:K30"/>
  <sheetViews>
    <sheetView topLeftCell="A7" workbookViewId="0"/>
  </sheetViews>
  <sheetFormatPr baseColWidth="10" defaultColWidth="11.42578125" defaultRowHeight="12.75" x14ac:dyDescent="0.2"/>
  <cols>
    <col min="1" max="1" width="21.140625" style="11" customWidth="1"/>
    <col min="2" max="2" width="21.85546875" style="11" customWidth="1"/>
    <col min="3" max="3" width="16.5703125" style="11" customWidth="1"/>
    <col min="4" max="4" width="16" style="11" customWidth="1"/>
    <col min="5" max="5" width="15.5703125" style="11" customWidth="1"/>
    <col min="6" max="6" width="15.42578125" style="11" customWidth="1"/>
    <col min="7" max="7" width="15.7109375" style="11" customWidth="1"/>
    <col min="8" max="16384" width="11.42578125" style="11"/>
  </cols>
  <sheetData>
    <row r="1" spans="1:6" x14ac:dyDescent="0.2">
      <c r="A1" s="10" t="s">
        <v>72</v>
      </c>
      <c r="B1" s="10"/>
      <c r="C1" s="10"/>
      <c r="D1" s="10"/>
      <c r="E1" s="10"/>
    </row>
    <row r="2" spans="1:6" x14ac:dyDescent="0.2">
      <c r="A2" s="121" t="s">
        <v>60</v>
      </c>
      <c r="B2" s="10"/>
      <c r="C2" s="10"/>
      <c r="D2" s="10"/>
      <c r="E2" s="10"/>
    </row>
    <row r="3" spans="1:6" s="144" customFormat="1" x14ac:dyDescent="0.2">
      <c r="A3" s="37"/>
      <c r="B3" s="38"/>
      <c r="C3" s="142">
        <v>2011</v>
      </c>
      <c r="D3" s="142">
        <v>2020</v>
      </c>
      <c r="E3" s="142">
        <v>2021</v>
      </c>
    </row>
    <row r="4" spans="1:6" s="144" customFormat="1" x14ac:dyDescent="0.2">
      <c r="A4" s="155" t="s">
        <v>70</v>
      </c>
      <c r="B4" s="144" t="s">
        <v>4</v>
      </c>
      <c r="C4" s="41">
        <v>59.948999999999998</v>
      </c>
      <c r="D4" s="44">
        <v>63.045999999999999</v>
      </c>
      <c r="E4" s="34">
        <v>63.146999999999998</v>
      </c>
      <c r="F4" s="154"/>
    </row>
    <row r="5" spans="1:6" s="148" customFormat="1" x14ac:dyDescent="0.2">
      <c r="A5" s="153"/>
      <c r="B5" s="148" t="s">
        <v>3</v>
      </c>
      <c r="C5" s="152">
        <v>36.595999999999997</v>
      </c>
      <c r="D5" s="147">
        <v>41.247999999999998</v>
      </c>
      <c r="E5" s="151">
        <v>41.686999999999998</v>
      </c>
      <c r="F5" s="150"/>
    </row>
    <row r="6" spans="1:6" s="144" customFormat="1" x14ac:dyDescent="0.2">
      <c r="A6" s="33"/>
      <c r="B6" s="144" t="s">
        <v>2</v>
      </c>
      <c r="C6" s="41">
        <v>42.271999999999998</v>
      </c>
      <c r="D6" s="44">
        <v>42.423000000000002</v>
      </c>
      <c r="E6" s="34">
        <v>42.505000000000003</v>
      </c>
      <c r="F6" s="145"/>
    </row>
    <row r="7" spans="1:6" s="144" customFormat="1" x14ac:dyDescent="0.2">
      <c r="B7" s="144" t="s">
        <v>1</v>
      </c>
      <c r="C7" s="41">
        <v>50.783999999999999</v>
      </c>
      <c r="D7" s="44">
        <v>58.372</v>
      </c>
      <c r="E7" s="34">
        <v>58.582000000000001</v>
      </c>
      <c r="F7" s="145"/>
    </row>
    <row r="8" spans="1:6" s="144" customFormat="1" x14ac:dyDescent="0.2">
      <c r="A8" s="39"/>
      <c r="B8" s="36" t="s">
        <v>41</v>
      </c>
      <c r="C8" s="48">
        <v>53.616999999999997</v>
      </c>
      <c r="D8" s="49">
        <v>57.188000000000002</v>
      </c>
      <c r="E8" s="50">
        <v>57.378</v>
      </c>
      <c r="F8" s="145"/>
    </row>
    <row r="9" spans="1:6" s="144" customFormat="1" x14ac:dyDescent="0.2">
      <c r="A9" s="155" t="s">
        <v>69</v>
      </c>
      <c r="B9" s="144" t="s">
        <v>4</v>
      </c>
      <c r="C9" s="41">
        <v>60.143000000000001</v>
      </c>
      <c r="D9" s="44">
        <v>69.337999999999994</v>
      </c>
      <c r="E9" s="34">
        <v>69.344999999999999</v>
      </c>
      <c r="F9" s="154"/>
    </row>
    <row r="10" spans="1:6" s="148" customFormat="1" x14ac:dyDescent="0.2">
      <c r="A10" s="153"/>
      <c r="B10" s="148" t="s">
        <v>3</v>
      </c>
      <c r="C10" s="152">
        <v>51.82</v>
      </c>
      <c r="D10" s="147">
        <v>52.207999999999998</v>
      </c>
      <c r="E10" s="151">
        <v>52.551000000000002</v>
      </c>
      <c r="F10" s="150"/>
    </row>
    <row r="11" spans="1:6" s="144" customFormat="1" x14ac:dyDescent="0.2">
      <c r="A11" s="33"/>
      <c r="B11" s="144" t="s">
        <v>2</v>
      </c>
      <c r="C11" s="41">
        <v>63.648000000000003</v>
      </c>
      <c r="D11" s="44">
        <v>57.264000000000003</v>
      </c>
      <c r="E11" s="34">
        <v>57.134</v>
      </c>
      <c r="F11" s="145"/>
    </row>
    <row r="12" spans="1:6" s="144" customFormat="1" x14ac:dyDescent="0.2">
      <c r="A12" s="33"/>
      <c r="B12" s="144" t="s">
        <v>1</v>
      </c>
      <c r="C12" s="41">
        <v>59.963999999999999</v>
      </c>
      <c r="D12" s="44">
        <v>60.655000000000001</v>
      </c>
      <c r="E12" s="34">
        <v>60.588000000000001</v>
      </c>
      <c r="F12" s="145"/>
    </row>
    <row r="13" spans="1:6" s="144" customFormat="1" x14ac:dyDescent="0.2">
      <c r="A13" s="39"/>
      <c r="B13" s="36" t="s">
        <v>41</v>
      </c>
      <c r="C13" s="48">
        <v>60.597999999999999</v>
      </c>
      <c r="D13" s="49">
        <v>61.381</v>
      </c>
      <c r="E13" s="50">
        <v>61.290999999999997</v>
      </c>
      <c r="F13" s="156"/>
    </row>
    <row r="14" spans="1:6" s="144" customFormat="1" x14ac:dyDescent="0.2">
      <c r="A14" s="155" t="s">
        <v>68</v>
      </c>
      <c r="B14" s="144" t="s">
        <v>4</v>
      </c>
      <c r="C14" s="41">
        <v>72.426000000000002</v>
      </c>
      <c r="D14" s="44">
        <v>75.992999999999995</v>
      </c>
      <c r="E14" s="34">
        <v>76.134</v>
      </c>
      <c r="F14" s="154"/>
    </row>
    <row r="15" spans="1:6" s="148" customFormat="1" x14ac:dyDescent="0.2">
      <c r="A15" s="153"/>
      <c r="B15" s="148" t="s">
        <v>3</v>
      </c>
      <c r="C15" s="152">
        <v>42.701999999999998</v>
      </c>
      <c r="D15" s="147">
        <v>54.55</v>
      </c>
      <c r="E15" s="151">
        <v>54.43</v>
      </c>
      <c r="F15" s="150"/>
    </row>
    <row r="16" spans="1:6" s="144" customFormat="1" x14ac:dyDescent="0.2">
      <c r="A16" s="33"/>
      <c r="B16" s="144" t="s">
        <v>2</v>
      </c>
      <c r="C16" s="41">
        <v>83.537999999999997</v>
      </c>
      <c r="D16" s="44">
        <v>80.942999999999998</v>
      </c>
      <c r="E16" s="34">
        <v>85.765000000000001</v>
      </c>
      <c r="F16" s="145"/>
    </row>
    <row r="17" spans="1:11" s="144" customFormat="1" x14ac:dyDescent="0.2">
      <c r="A17" s="33"/>
      <c r="B17" s="144" t="s">
        <v>1</v>
      </c>
      <c r="C17" s="41">
        <v>77.56</v>
      </c>
      <c r="D17" s="44">
        <v>78.994</v>
      </c>
      <c r="E17" s="34">
        <v>74.346000000000004</v>
      </c>
      <c r="F17" s="149"/>
    </row>
    <row r="18" spans="1:11" s="144" customFormat="1" x14ac:dyDescent="0.2">
      <c r="A18" s="39"/>
      <c r="B18" s="36" t="s">
        <v>41</v>
      </c>
      <c r="C18" s="96">
        <v>77.334999999999994</v>
      </c>
      <c r="D18" s="98">
        <v>78.048000000000002</v>
      </c>
      <c r="E18" s="99">
        <v>78.040999999999997</v>
      </c>
      <c r="F18" s="120"/>
    </row>
    <row r="19" spans="1:11" s="144" customFormat="1" x14ac:dyDescent="0.2">
      <c r="A19" s="124" t="s">
        <v>26</v>
      </c>
      <c r="B19" s="144" t="s">
        <v>4</v>
      </c>
      <c r="C19" s="100">
        <v>62.249000000000002</v>
      </c>
      <c r="D19" s="100">
        <v>66.709999999999994</v>
      </c>
      <c r="E19" s="100">
        <v>66.849000000000004</v>
      </c>
      <c r="F19" s="97"/>
    </row>
    <row r="20" spans="1:11" s="144" customFormat="1" x14ac:dyDescent="0.2">
      <c r="A20" s="146"/>
      <c r="B20" s="148" t="s">
        <v>3</v>
      </c>
      <c r="C20" s="147">
        <v>38.292000000000002</v>
      </c>
      <c r="D20" s="147">
        <v>42.965000000000003</v>
      </c>
      <c r="E20" s="147">
        <v>43.296999999999997</v>
      </c>
      <c r="F20" s="145"/>
    </row>
    <row r="21" spans="1:11" s="144" customFormat="1" x14ac:dyDescent="0.2">
      <c r="A21" s="146"/>
      <c r="B21" s="144" t="s">
        <v>2</v>
      </c>
      <c r="C21" s="44">
        <v>56.04</v>
      </c>
      <c r="D21" s="44">
        <v>51.872</v>
      </c>
      <c r="E21" s="44">
        <v>57.557000000000002</v>
      </c>
      <c r="F21" s="145"/>
    </row>
    <row r="22" spans="1:11" s="144" customFormat="1" x14ac:dyDescent="0.2">
      <c r="A22" s="146"/>
      <c r="B22" s="144" t="s">
        <v>1</v>
      </c>
      <c r="C22" s="44">
        <v>62.27</v>
      </c>
      <c r="D22" s="44">
        <v>64.37</v>
      </c>
      <c r="E22" s="44">
        <v>62.527000000000001</v>
      </c>
      <c r="F22" s="145"/>
    </row>
    <row r="23" spans="1:11" s="144" customFormat="1" x14ac:dyDescent="0.2">
      <c r="A23" s="125"/>
      <c r="B23" s="36" t="s">
        <v>41</v>
      </c>
      <c r="C23" s="49">
        <v>60.976999999999997</v>
      </c>
      <c r="D23" s="49">
        <v>63.067999999999998</v>
      </c>
      <c r="E23" s="49">
        <v>63.134</v>
      </c>
      <c r="F23" s="145"/>
    </row>
    <row r="24" spans="1:11" x14ac:dyDescent="0.2">
      <c r="A24" s="139" t="s">
        <v>0</v>
      </c>
    </row>
    <row r="25" spans="1:11" x14ac:dyDescent="0.2">
      <c r="A25" s="95" t="s">
        <v>51</v>
      </c>
      <c r="E25" s="143"/>
    </row>
    <row r="26" spans="1:11" x14ac:dyDescent="0.2">
      <c r="A26" s="94" t="s">
        <v>49</v>
      </c>
      <c r="B26" s="93"/>
      <c r="C26" s="93"/>
      <c r="D26" s="93"/>
      <c r="E26" s="93"/>
    </row>
    <row r="27" spans="1:11" x14ac:dyDescent="0.2">
      <c r="E27" s="143"/>
      <c r="F27" s="143"/>
      <c r="G27" s="143"/>
      <c r="H27" s="143"/>
      <c r="I27" s="143"/>
      <c r="J27" s="143"/>
      <c r="K27" s="143"/>
    </row>
    <row r="30" spans="1:11" x14ac:dyDescent="0.2">
      <c r="D30" s="93"/>
      <c r="E30" s="93"/>
      <c r="F30" s="93"/>
      <c r="G30" s="93"/>
    </row>
  </sheetData>
  <mergeCells count="1">
    <mergeCell ref="A19:A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5"/>
  <sheetViews>
    <sheetView topLeftCell="A31" zoomScale="85" zoomScaleNormal="85" workbookViewId="0">
      <selection activeCell="N27" sqref="N27"/>
    </sheetView>
  </sheetViews>
  <sheetFormatPr baseColWidth="10" defaultColWidth="11.42578125" defaultRowHeight="15" x14ac:dyDescent="0.25"/>
  <cols>
    <col min="1" max="1" width="18.42578125" style="2" bestFit="1" customWidth="1"/>
    <col min="2" max="6" width="10.7109375" style="14" customWidth="1"/>
    <col min="7" max="7" width="10.7109375" style="2" customWidth="1"/>
    <col min="8" max="16384" width="11.42578125" style="1"/>
  </cols>
  <sheetData>
    <row r="1" spans="1:7" x14ac:dyDescent="0.25">
      <c r="A1" s="13" t="s">
        <v>39</v>
      </c>
    </row>
    <row r="2" spans="1:7" x14ac:dyDescent="0.25">
      <c r="A2" s="5" t="s">
        <v>62</v>
      </c>
    </row>
    <row r="3" spans="1:7" x14ac:dyDescent="0.25">
      <c r="A3" s="18"/>
      <c r="B3" s="19" t="s">
        <v>7</v>
      </c>
      <c r="C3" s="19" t="s">
        <v>7</v>
      </c>
      <c r="D3" s="19" t="s">
        <v>6</v>
      </c>
      <c r="E3" s="19" t="s">
        <v>6</v>
      </c>
      <c r="F3" s="19" t="s">
        <v>5</v>
      </c>
      <c r="G3" s="20" t="s">
        <v>5</v>
      </c>
    </row>
    <row r="4" spans="1:7" x14ac:dyDescent="0.25">
      <c r="A4" s="122" t="s">
        <v>61</v>
      </c>
      <c r="B4" s="22" t="s">
        <v>20</v>
      </c>
      <c r="C4" s="23" t="s">
        <v>21</v>
      </c>
      <c r="D4" s="22" t="s">
        <v>20</v>
      </c>
      <c r="E4" s="23" t="s">
        <v>21</v>
      </c>
      <c r="F4" s="22" t="s">
        <v>20</v>
      </c>
      <c r="G4" s="24" t="s">
        <v>21</v>
      </c>
    </row>
    <row r="5" spans="1:7" x14ac:dyDescent="0.25">
      <c r="A5" s="20">
        <v>15</v>
      </c>
      <c r="B5" s="21">
        <v>-5</v>
      </c>
      <c r="C5" s="21">
        <v>38</v>
      </c>
      <c r="D5" s="21">
        <v>-1</v>
      </c>
      <c r="E5" s="21">
        <v>3</v>
      </c>
      <c r="F5" s="21">
        <v>-82</v>
      </c>
      <c r="G5" s="21">
        <v>233</v>
      </c>
    </row>
    <row r="6" spans="1:7" x14ac:dyDescent="0.25">
      <c r="A6" s="20">
        <v>16</v>
      </c>
      <c r="B6" s="21">
        <v>-31</v>
      </c>
      <c r="C6" s="21">
        <v>90</v>
      </c>
      <c r="D6" s="21">
        <v>-2</v>
      </c>
      <c r="E6" s="21">
        <v>7</v>
      </c>
      <c r="F6" s="21">
        <v>-232</v>
      </c>
      <c r="G6" s="21">
        <v>582</v>
      </c>
    </row>
    <row r="7" spans="1:7" x14ac:dyDescent="0.25">
      <c r="A7" s="20">
        <v>17</v>
      </c>
      <c r="B7" s="21">
        <v>-64</v>
      </c>
      <c r="C7" s="21">
        <v>270</v>
      </c>
      <c r="D7" s="21">
        <v>-33</v>
      </c>
      <c r="E7" s="21">
        <v>20</v>
      </c>
      <c r="F7" s="21">
        <v>-457</v>
      </c>
      <c r="G7" s="21">
        <v>749</v>
      </c>
    </row>
    <row r="8" spans="1:7" x14ac:dyDescent="0.25">
      <c r="A8" s="20">
        <v>18</v>
      </c>
      <c r="B8" s="21">
        <v>-691</v>
      </c>
      <c r="C8" s="21">
        <v>2062</v>
      </c>
      <c r="D8" s="21">
        <v>-816</v>
      </c>
      <c r="E8" s="21">
        <v>307</v>
      </c>
      <c r="F8" s="21">
        <v>-1971</v>
      </c>
      <c r="G8" s="21">
        <v>1835</v>
      </c>
    </row>
    <row r="9" spans="1:7" x14ac:dyDescent="0.25">
      <c r="A9" s="20">
        <v>19</v>
      </c>
      <c r="B9" s="21">
        <v>-2840</v>
      </c>
      <c r="C9" s="21">
        <v>6180</v>
      </c>
      <c r="D9" s="21">
        <v>-2410</v>
      </c>
      <c r="E9" s="21">
        <v>676</v>
      </c>
      <c r="F9" s="21">
        <v>-4179</v>
      </c>
      <c r="G9" s="21">
        <v>3029</v>
      </c>
    </row>
    <row r="10" spans="1:7" x14ac:dyDescent="0.25">
      <c r="A10" s="20">
        <v>20</v>
      </c>
      <c r="B10" s="21">
        <v>-5797</v>
      </c>
      <c r="C10" s="21">
        <v>11171</v>
      </c>
      <c r="D10" s="21">
        <v>-4290</v>
      </c>
      <c r="E10" s="21">
        <v>1244</v>
      </c>
      <c r="F10" s="21">
        <v>-6144</v>
      </c>
      <c r="G10" s="21">
        <v>4354</v>
      </c>
    </row>
    <row r="11" spans="1:7" x14ac:dyDescent="0.25">
      <c r="A11" s="20">
        <v>21</v>
      </c>
      <c r="B11" s="21">
        <v>-8186</v>
      </c>
      <c r="C11" s="21">
        <v>15068</v>
      </c>
      <c r="D11" s="21">
        <v>-7483</v>
      </c>
      <c r="E11" s="21">
        <v>1770</v>
      </c>
      <c r="F11" s="21">
        <v>-7698</v>
      </c>
      <c r="G11" s="21">
        <v>5154</v>
      </c>
    </row>
    <row r="12" spans="1:7" x14ac:dyDescent="0.25">
      <c r="A12" s="20">
        <v>22</v>
      </c>
      <c r="B12" s="21">
        <v>-13982</v>
      </c>
      <c r="C12" s="21">
        <v>18042</v>
      </c>
      <c r="D12" s="21">
        <v>-11026</v>
      </c>
      <c r="E12" s="21">
        <v>2198</v>
      </c>
      <c r="F12" s="21">
        <v>-8538</v>
      </c>
      <c r="G12" s="21">
        <v>5642</v>
      </c>
    </row>
    <row r="13" spans="1:7" x14ac:dyDescent="0.25">
      <c r="A13" s="20">
        <v>23</v>
      </c>
      <c r="B13" s="21">
        <v>-18867</v>
      </c>
      <c r="C13" s="21">
        <v>20870</v>
      </c>
      <c r="D13" s="21">
        <v>-14664</v>
      </c>
      <c r="E13" s="21">
        <v>2857</v>
      </c>
      <c r="F13" s="21">
        <v>-9664</v>
      </c>
      <c r="G13" s="21">
        <v>6360</v>
      </c>
    </row>
    <row r="14" spans="1:7" x14ac:dyDescent="0.25">
      <c r="A14" s="20">
        <v>24</v>
      </c>
      <c r="B14" s="21">
        <v>-22178</v>
      </c>
      <c r="C14" s="21">
        <v>23316</v>
      </c>
      <c r="D14" s="21">
        <v>-18948</v>
      </c>
      <c r="E14" s="21">
        <v>4318</v>
      </c>
      <c r="F14" s="21">
        <v>-10789</v>
      </c>
      <c r="G14" s="21">
        <v>6951</v>
      </c>
    </row>
    <row r="15" spans="1:7" x14ac:dyDescent="0.25">
      <c r="A15" s="20">
        <v>25</v>
      </c>
      <c r="B15" s="21">
        <v>-24370</v>
      </c>
      <c r="C15" s="21">
        <v>25061</v>
      </c>
      <c r="D15" s="21">
        <v>-22374</v>
      </c>
      <c r="E15" s="21">
        <v>6025</v>
      </c>
      <c r="F15" s="21">
        <v>-12246</v>
      </c>
      <c r="G15" s="21">
        <v>7908</v>
      </c>
    </row>
    <row r="16" spans="1:7" x14ac:dyDescent="0.25">
      <c r="A16" s="20">
        <v>26</v>
      </c>
      <c r="B16" s="21">
        <v>-25118</v>
      </c>
      <c r="C16" s="21">
        <v>24684</v>
      </c>
      <c r="D16" s="21">
        <v>-23159</v>
      </c>
      <c r="E16" s="21">
        <v>6823</v>
      </c>
      <c r="F16" s="21">
        <v>-13243</v>
      </c>
      <c r="G16" s="21">
        <v>8961</v>
      </c>
    </row>
    <row r="17" spans="1:7" x14ac:dyDescent="0.25">
      <c r="A17" s="20">
        <v>27</v>
      </c>
      <c r="B17" s="21">
        <v>-24620</v>
      </c>
      <c r="C17" s="21">
        <v>23773</v>
      </c>
      <c r="D17" s="21">
        <v>-22140</v>
      </c>
      <c r="E17" s="21">
        <v>6808</v>
      </c>
      <c r="F17" s="21">
        <v>-14004</v>
      </c>
      <c r="G17" s="21">
        <v>9260</v>
      </c>
    </row>
    <row r="18" spans="1:7" x14ac:dyDescent="0.25">
      <c r="A18" s="20">
        <v>28</v>
      </c>
      <c r="B18" s="21">
        <v>-24298</v>
      </c>
      <c r="C18" s="21">
        <v>22552</v>
      </c>
      <c r="D18" s="21">
        <v>-21574</v>
      </c>
      <c r="E18" s="21">
        <v>6656</v>
      </c>
      <c r="F18" s="21">
        <v>-14592</v>
      </c>
      <c r="G18" s="21">
        <v>10083</v>
      </c>
    </row>
    <row r="19" spans="1:7" x14ac:dyDescent="0.25">
      <c r="A19" s="20">
        <v>29</v>
      </c>
      <c r="B19" s="21">
        <v>-25327</v>
      </c>
      <c r="C19" s="21">
        <v>23121</v>
      </c>
      <c r="D19" s="21">
        <v>-22415</v>
      </c>
      <c r="E19" s="21">
        <v>6977</v>
      </c>
      <c r="F19" s="21">
        <v>-16093</v>
      </c>
      <c r="G19" s="21">
        <v>10884</v>
      </c>
    </row>
    <row r="20" spans="1:7" x14ac:dyDescent="0.25">
      <c r="A20" s="20">
        <v>30</v>
      </c>
      <c r="B20" s="21">
        <v>-25815</v>
      </c>
      <c r="C20" s="21">
        <v>22525</v>
      </c>
      <c r="D20" s="21">
        <v>-23112</v>
      </c>
      <c r="E20" s="21">
        <v>6758</v>
      </c>
      <c r="F20" s="21">
        <v>-17279</v>
      </c>
      <c r="G20" s="21">
        <v>11795</v>
      </c>
    </row>
    <row r="21" spans="1:7" x14ac:dyDescent="0.25">
      <c r="A21" s="20">
        <v>31</v>
      </c>
      <c r="B21" s="21">
        <v>-26422</v>
      </c>
      <c r="C21" s="21">
        <v>22017</v>
      </c>
      <c r="D21" s="21">
        <v>-23671</v>
      </c>
      <c r="E21" s="21">
        <v>6622</v>
      </c>
      <c r="F21" s="21">
        <v>-18573</v>
      </c>
      <c r="G21" s="21">
        <v>12247</v>
      </c>
    </row>
    <row r="22" spans="1:7" x14ac:dyDescent="0.25">
      <c r="A22" s="20">
        <v>32</v>
      </c>
      <c r="B22" s="21">
        <v>-27782</v>
      </c>
      <c r="C22" s="21">
        <v>21388</v>
      </c>
      <c r="D22" s="21">
        <v>-24329</v>
      </c>
      <c r="E22" s="21">
        <v>6789</v>
      </c>
      <c r="F22" s="21">
        <v>-19831</v>
      </c>
      <c r="G22" s="21">
        <v>12927</v>
      </c>
    </row>
    <row r="23" spans="1:7" x14ac:dyDescent="0.25">
      <c r="A23" s="20">
        <v>33</v>
      </c>
      <c r="B23" s="21">
        <v>-28969</v>
      </c>
      <c r="C23" s="21">
        <v>21746</v>
      </c>
      <c r="D23" s="21">
        <v>-24930</v>
      </c>
      <c r="E23" s="21">
        <v>6594</v>
      </c>
      <c r="F23" s="21">
        <v>-20961</v>
      </c>
      <c r="G23" s="21">
        <v>13534</v>
      </c>
    </row>
    <row r="24" spans="1:7" x14ac:dyDescent="0.25">
      <c r="A24" s="20">
        <v>34</v>
      </c>
      <c r="B24" s="21">
        <v>-29934</v>
      </c>
      <c r="C24" s="21">
        <v>21273</v>
      </c>
      <c r="D24" s="21">
        <v>-25152</v>
      </c>
      <c r="E24" s="21">
        <v>6648</v>
      </c>
      <c r="F24" s="21">
        <v>-21820</v>
      </c>
      <c r="G24" s="21">
        <v>13921</v>
      </c>
    </row>
    <row r="25" spans="1:7" x14ac:dyDescent="0.25">
      <c r="A25" s="20">
        <v>35</v>
      </c>
      <c r="B25" s="21">
        <v>-31745</v>
      </c>
      <c r="C25" s="21">
        <v>21452</v>
      </c>
      <c r="D25" s="21">
        <v>-25377</v>
      </c>
      <c r="E25" s="21">
        <v>6441</v>
      </c>
      <c r="F25" s="21">
        <v>-22908</v>
      </c>
      <c r="G25" s="21">
        <v>14276</v>
      </c>
    </row>
    <row r="26" spans="1:7" x14ac:dyDescent="0.25">
      <c r="A26" s="20">
        <v>36</v>
      </c>
      <c r="B26" s="21">
        <v>-33368</v>
      </c>
      <c r="C26" s="21">
        <v>22085</v>
      </c>
      <c r="D26" s="21">
        <v>-24889</v>
      </c>
      <c r="E26" s="21">
        <v>6177</v>
      </c>
      <c r="F26" s="21">
        <v>-23725</v>
      </c>
      <c r="G26" s="21">
        <v>14766</v>
      </c>
    </row>
    <row r="27" spans="1:7" x14ac:dyDescent="0.25">
      <c r="A27" s="20">
        <v>37</v>
      </c>
      <c r="B27" s="21">
        <v>-34292</v>
      </c>
      <c r="C27" s="21">
        <v>22369</v>
      </c>
      <c r="D27" s="21">
        <v>-24485</v>
      </c>
      <c r="E27" s="21">
        <v>5791</v>
      </c>
      <c r="F27" s="21">
        <v>-24377</v>
      </c>
      <c r="G27" s="21">
        <v>14939</v>
      </c>
    </row>
    <row r="28" spans="1:7" x14ac:dyDescent="0.25">
      <c r="A28" s="20">
        <v>38</v>
      </c>
      <c r="B28" s="21">
        <v>-35671</v>
      </c>
      <c r="C28" s="21">
        <v>22735</v>
      </c>
      <c r="D28" s="21">
        <v>-23897</v>
      </c>
      <c r="E28" s="21">
        <v>5906</v>
      </c>
      <c r="F28" s="21">
        <v>-24772</v>
      </c>
      <c r="G28" s="21">
        <v>15671</v>
      </c>
    </row>
    <row r="29" spans="1:7" x14ac:dyDescent="0.25">
      <c r="A29" s="20">
        <v>39</v>
      </c>
      <c r="B29" s="21">
        <v>-38006</v>
      </c>
      <c r="C29" s="21">
        <v>24443</v>
      </c>
      <c r="D29" s="21">
        <v>-25763</v>
      </c>
      <c r="E29" s="21">
        <v>6230</v>
      </c>
      <c r="F29" s="21">
        <v>-27647</v>
      </c>
      <c r="G29" s="21">
        <v>17242</v>
      </c>
    </row>
    <row r="30" spans="1:7" x14ac:dyDescent="0.25">
      <c r="A30" s="20">
        <v>40</v>
      </c>
      <c r="B30" s="21">
        <v>-40504</v>
      </c>
      <c r="C30" s="21">
        <v>25408</v>
      </c>
      <c r="D30" s="21">
        <v>-25594</v>
      </c>
      <c r="E30" s="21">
        <v>6261</v>
      </c>
      <c r="F30" s="21">
        <v>-28596</v>
      </c>
      <c r="G30" s="21">
        <v>18202</v>
      </c>
    </row>
    <row r="31" spans="1:7" x14ac:dyDescent="0.25">
      <c r="A31" s="20">
        <v>41</v>
      </c>
      <c r="B31" s="21">
        <v>-42964</v>
      </c>
      <c r="C31" s="21">
        <v>26419</v>
      </c>
      <c r="D31" s="21">
        <v>-25560</v>
      </c>
      <c r="E31" s="21">
        <v>6251</v>
      </c>
      <c r="F31" s="21">
        <v>-30145</v>
      </c>
      <c r="G31" s="21">
        <v>18546</v>
      </c>
    </row>
    <row r="32" spans="1:7" x14ac:dyDescent="0.25">
      <c r="A32" s="20">
        <v>42</v>
      </c>
      <c r="B32" s="21">
        <v>-42965</v>
      </c>
      <c r="C32" s="21">
        <v>26400</v>
      </c>
      <c r="D32" s="21">
        <v>-24117</v>
      </c>
      <c r="E32" s="21">
        <v>6032</v>
      </c>
      <c r="F32" s="21">
        <v>-29595</v>
      </c>
      <c r="G32" s="21">
        <v>18561</v>
      </c>
    </row>
    <row r="33" spans="1:7" x14ac:dyDescent="0.25">
      <c r="A33" s="20">
        <v>43</v>
      </c>
      <c r="B33" s="21">
        <v>-43625</v>
      </c>
      <c r="C33" s="21">
        <v>28436</v>
      </c>
      <c r="D33" s="21">
        <v>-23110</v>
      </c>
      <c r="E33" s="21">
        <v>5936</v>
      </c>
      <c r="F33" s="21">
        <v>-29506</v>
      </c>
      <c r="G33" s="21">
        <v>18847</v>
      </c>
    </row>
    <row r="34" spans="1:7" x14ac:dyDescent="0.25">
      <c r="A34" s="20">
        <v>44</v>
      </c>
      <c r="B34" s="21">
        <v>-44851</v>
      </c>
      <c r="C34" s="21">
        <v>29768</v>
      </c>
      <c r="D34" s="21">
        <v>-22677</v>
      </c>
      <c r="E34" s="21">
        <v>6066</v>
      </c>
      <c r="F34" s="21">
        <v>-30729</v>
      </c>
      <c r="G34" s="21">
        <v>20043</v>
      </c>
    </row>
    <row r="35" spans="1:7" x14ac:dyDescent="0.25">
      <c r="A35" s="20">
        <v>45</v>
      </c>
      <c r="B35" s="21">
        <v>-43536</v>
      </c>
      <c r="C35" s="21">
        <v>29615</v>
      </c>
      <c r="D35" s="21">
        <v>-22342</v>
      </c>
      <c r="E35" s="21">
        <v>5819</v>
      </c>
      <c r="F35" s="21">
        <v>-31132</v>
      </c>
      <c r="G35" s="21">
        <v>20051</v>
      </c>
    </row>
    <row r="36" spans="1:7" x14ac:dyDescent="0.25">
      <c r="A36" s="20">
        <v>46</v>
      </c>
      <c r="B36" s="21">
        <v>-44004</v>
      </c>
      <c r="C36" s="21">
        <v>30780</v>
      </c>
      <c r="D36" s="21">
        <v>-22906</v>
      </c>
      <c r="E36" s="21">
        <v>6160</v>
      </c>
      <c r="F36" s="21">
        <v>-32612</v>
      </c>
      <c r="G36" s="21">
        <v>21620</v>
      </c>
    </row>
    <row r="37" spans="1:7" x14ac:dyDescent="0.25">
      <c r="A37" s="20">
        <v>47</v>
      </c>
      <c r="B37" s="21">
        <v>-45255</v>
      </c>
      <c r="C37" s="21">
        <v>32244</v>
      </c>
      <c r="D37" s="21">
        <v>-24226</v>
      </c>
      <c r="E37" s="21">
        <v>6657</v>
      </c>
      <c r="F37" s="21">
        <v>-35797</v>
      </c>
      <c r="G37" s="21">
        <v>23782</v>
      </c>
    </row>
    <row r="38" spans="1:7" x14ac:dyDescent="0.25">
      <c r="A38" s="20">
        <v>48</v>
      </c>
      <c r="B38" s="21">
        <v>-47018</v>
      </c>
      <c r="C38" s="21">
        <v>33016</v>
      </c>
      <c r="D38" s="21">
        <v>-25791</v>
      </c>
      <c r="E38" s="21">
        <v>6927</v>
      </c>
      <c r="F38" s="21">
        <v>-38852</v>
      </c>
      <c r="G38" s="21">
        <v>25816</v>
      </c>
    </row>
    <row r="39" spans="1:7" x14ac:dyDescent="0.25">
      <c r="A39" s="20">
        <v>49</v>
      </c>
      <c r="B39" s="21">
        <v>-47731</v>
      </c>
      <c r="C39" s="21">
        <v>33225</v>
      </c>
      <c r="D39" s="21">
        <v>-26713</v>
      </c>
      <c r="E39" s="21">
        <v>6991</v>
      </c>
      <c r="F39" s="21">
        <v>-40055</v>
      </c>
      <c r="G39" s="21">
        <v>26432</v>
      </c>
    </row>
    <row r="40" spans="1:7" x14ac:dyDescent="0.25">
      <c r="A40" s="20">
        <v>50</v>
      </c>
      <c r="B40" s="21">
        <v>-46735</v>
      </c>
      <c r="C40" s="21">
        <v>32827</v>
      </c>
      <c r="D40" s="21">
        <v>-26815</v>
      </c>
      <c r="E40" s="21">
        <v>7089</v>
      </c>
      <c r="F40" s="21">
        <v>-40412</v>
      </c>
      <c r="G40" s="21">
        <v>26082</v>
      </c>
    </row>
    <row r="41" spans="1:7" x14ac:dyDescent="0.25">
      <c r="A41" s="20">
        <v>51</v>
      </c>
      <c r="B41" s="21">
        <v>-44959</v>
      </c>
      <c r="C41" s="21">
        <v>31467</v>
      </c>
      <c r="D41" s="21">
        <v>-25800</v>
      </c>
      <c r="E41" s="21">
        <v>6841</v>
      </c>
      <c r="F41" s="21">
        <v>-39940</v>
      </c>
      <c r="G41" s="21">
        <v>25584</v>
      </c>
    </row>
    <row r="42" spans="1:7" x14ac:dyDescent="0.25">
      <c r="A42" s="20">
        <v>52</v>
      </c>
      <c r="B42" s="21">
        <v>-42715</v>
      </c>
      <c r="C42" s="21">
        <v>29934</v>
      </c>
      <c r="D42" s="21">
        <v>-25341</v>
      </c>
      <c r="E42" s="21">
        <v>6703</v>
      </c>
      <c r="F42" s="21">
        <v>-39734</v>
      </c>
      <c r="G42" s="21">
        <v>24920</v>
      </c>
    </row>
    <row r="43" spans="1:7" x14ac:dyDescent="0.25">
      <c r="A43" s="20">
        <v>53</v>
      </c>
      <c r="B43" s="21">
        <v>-40073</v>
      </c>
      <c r="C43" s="21">
        <v>28438</v>
      </c>
      <c r="D43" s="21">
        <v>-24957</v>
      </c>
      <c r="E43" s="21">
        <v>6822</v>
      </c>
      <c r="F43" s="21">
        <v>-39455</v>
      </c>
      <c r="G43" s="21">
        <v>24693</v>
      </c>
    </row>
    <row r="44" spans="1:7" x14ac:dyDescent="0.25">
      <c r="A44" s="20">
        <v>54</v>
      </c>
      <c r="B44" s="21">
        <v>-38655</v>
      </c>
      <c r="C44" s="21">
        <v>27174</v>
      </c>
      <c r="D44" s="21">
        <v>-24259</v>
      </c>
      <c r="E44" s="21">
        <v>6654</v>
      </c>
      <c r="F44" s="21">
        <v>-39925</v>
      </c>
      <c r="G44" s="21">
        <v>24687</v>
      </c>
    </row>
    <row r="45" spans="1:7" x14ac:dyDescent="0.25">
      <c r="A45" s="20">
        <v>55</v>
      </c>
      <c r="B45" s="21">
        <v>-37940</v>
      </c>
      <c r="C45" s="21">
        <v>26003</v>
      </c>
      <c r="D45" s="21">
        <v>-24802</v>
      </c>
      <c r="E45" s="21">
        <v>7018</v>
      </c>
      <c r="F45" s="21">
        <v>-41406</v>
      </c>
      <c r="G45" s="21">
        <v>25689</v>
      </c>
    </row>
    <row r="46" spans="1:7" x14ac:dyDescent="0.25">
      <c r="A46" s="20">
        <v>56</v>
      </c>
      <c r="B46" s="21">
        <v>-36831</v>
      </c>
      <c r="C46" s="21">
        <v>24547</v>
      </c>
      <c r="D46" s="21">
        <v>-24169</v>
      </c>
      <c r="E46" s="21">
        <v>7005</v>
      </c>
      <c r="F46" s="21">
        <v>-41680</v>
      </c>
      <c r="G46" s="21">
        <v>26079</v>
      </c>
    </row>
    <row r="47" spans="1:7" x14ac:dyDescent="0.25">
      <c r="A47" s="20">
        <v>57</v>
      </c>
      <c r="B47" s="21">
        <v>-36177</v>
      </c>
      <c r="C47" s="21">
        <v>23209</v>
      </c>
      <c r="D47" s="21">
        <v>-22982</v>
      </c>
      <c r="E47" s="21">
        <v>6886</v>
      </c>
      <c r="F47" s="21">
        <v>-42214</v>
      </c>
      <c r="G47" s="21">
        <v>26297</v>
      </c>
    </row>
    <row r="48" spans="1:7" x14ac:dyDescent="0.25">
      <c r="A48" s="20">
        <v>58</v>
      </c>
      <c r="B48" s="21">
        <v>-34515</v>
      </c>
      <c r="C48" s="21">
        <v>22051</v>
      </c>
      <c r="D48" s="21">
        <v>-20781</v>
      </c>
      <c r="E48" s="21">
        <v>6842</v>
      </c>
      <c r="F48" s="21">
        <v>-40567</v>
      </c>
      <c r="G48" s="21">
        <v>25346</v>
      </c>
    </row>
    <row r="49" spans="1:7" x14ac:dyDescent="0.25">
      <c r="A49" s="20">
        <v>59</v>
      </c>
      <c r="B49" s="21">
        <v>-32359</v>
      </c>
      <c r="C49" s="21">
        <v>19927</v>
      </c>
      <c r="D49" s="21">
        <v>-18369</v>
      </c>
      <c r="E49" s="21">
        <v>6370</v>
      </c>
      <c r="F49" s="21">
        <v>-37791</v>
      </c>
      <c r="G49" s="21">
        <v>23661</v>
      </c>
    </row>
    <row r="50" spans="1:7" x14ac:dyDescent="0.25">
      <c r="A50" s="20">
        <v>60</v>
      </c>
      <c r="B50" s="21">
        <v>-30250</v>
      </c>
      <c r="C50" s="21">
        <v>18674</v>
      </c>
      <c r="D50" s="21">
        <v>-16015</v>
      </c>
      <c r="E50" s="21">
        <v>5604</v>
      </c>
      <c r="F50" s="21">
        <v>-35040</v>
      </c>
      <c r="G50" s="21">
        <v>19927</v>
      </c>
    </row>
    <row r="51" spans="1:7" x14ac:dyDescent="0.25">
      <c r="A51" s="20">
        <v>61</v>
      </c>
      <c r="B51" s="21">
        <v>-26243</v>
      </c>
      <c r="C51" s="21">
        <v>16476</v>
      </c>
      <c r="D51" s="21">
        <v>-12913</v>
      </c>
      <c r="E51" s="21">
        <v>4526</v>
      </c>
      <c r="F51" s="21">
        <v>-30115</v>
      </c>
      <c r="G51" s="21">
        <v>15460</v>
      </c>
    </row>
    <row r="52" spans="1:7" x14ac:dyDescent="0.25">
      <c r="A52" s="20">
        <v>62</v>
      </c>
      <c r="B52" s="21">
        <v>-17678</v>
      </c>
      <c r="C52" s="21">
        <v>12452</v>
      </c>
      <c r="D52" s="21">
        <v>-7332</v>
      </c>
      <c r="E52" s="21">
        <v>3296</v>
      </c>
      <c r="F52" s="21">
        <v>-19549</v>
      </c>
      <c r="G52" s="21">
        <v>9993</v>
      </c>
    </row>
    <row r="53" spans="1:7" x14ac:dyDescent="0.25">
      <c r="A53" s="20">
        <v>63</v>
      </c>
      <c r="B53" s="21">
        <v>-11363</v>
      </c>
      <c r="C53" s="21">
        <v>9044</v>
      </c>
      <c r="D53" s="21">
        <v>-4363</v>
      </c>
      <c r="E53" s="21">
        <v>2557</v>
      </c>
      <c r="F53" s="21">
        <v>-12772</v>
      </c>
      <c r="G53" s="21">
        <v>6699</v>
      </c>
    </row>
    <row r="54" spans="1:7" x14ac:dyDescent="0.25">
      <c r="A54" s="20">
        <v>64</v>
      </c>
      <c r="B54" s="21">
        <v>-7611</v>
      </c>
      <c r="C54" s="21">
        <v>6597</v>
      </c>
      <c r="D54" s="21">
        <v>-2843</v>
      </c>
      <c r="E54" s="21">
        <v>2096</v>
      </c>
      <c r="F54" s="21">
        <v>-8518</v>
      </c>
      <c r="G54" s="21">
        <v>4534</v>
      </c>
    </row>
    <row r="55" spans="1:7" x14ac:dyDescent="0.25">
      <c r="A55" s="20">
        <v>65</v>
      </c>
      <c r="B55" s="21">
        <v>-4867</v>
      </c>
      <c r="C55" s="21">
        <v>4478</v>
      </c>
      <c r="D55" s="21">
        <v>-1782</v>
      </c>
      <c r="E55" s="21">
        <v>1579</v>
      </c>
      <c r="F55" s="21">
        <v>-5898</v>
      </c>
      <c r="G55" s="21">
        <v>3140</v>
      </c>
    </row>
    <row r="56" spans="1:7" x14ac:dyDescent="0.25">
      <c r="A56" s="20">
        <v>66</v>
      </c>
      <c r="B56" s="21">
        <v>-3220</v>
      </c>
      <c r="C56" s="21">
        <v>3111</v>
      </c>
      <c r="D56" s="21">
        <v>-1352</v>
      </c>
      <c r="E56" s="21">
        <v>1222</v>
      </c>
      <c r="F56" s="21">
        <v>-3990</v>
      </c>
      <c r="G56" s="21">
        <v>2117</v>
      </c>
    </row>
    <row r="57" spans="1:7" x14ac:dyDescent="0.25">
      <c r="A57" s="20">
        <v>67</v>
      </c>
      <c r="B57" s="21">
        <v>-864</v>
      </c>
      <c r="C57" s="21">
        <v>1145</v>
      </c>
      <c r="D57" s="21">
        <v>-597</v>
      </c>
      <c r="E57" s="21">
        <v>783</v>
      </c>
      <c r="F57" s="21">
        <v>-1142</v>
      </c>
      <c r="G57" s="21">
        <v>607</v>
      </c>
    </row>
    <row r="58" spans="1:7" x14ac:dyDescent="0.25">
      <c r="A58" s="20">
        <v>68</v>
      </c>
      <c r="B58" s="21">
        <v>-465</v>
      </c>
      <c r="C58" s="21">
        <v>692</v>
      </c>
      <c r="D58" s="21">
        <v>-343</v>
      </c>
      <c r="E58" s="21">
        <v>589</v>
      </c>
      <c r="F58" s="21">
        <v>-549</v>
      </c>
      <c r="G58" s="21">
        <v>324</v>
      </c>
    </row>
    <row r="59" spans="1:7" x14ac:dyDescent="0.25">
      <c r="A59" s="20">
        <v>69</v>
      </c>
      <c r="B59" s="21">
        <v>-229</v>
      </c>
      <c r="C59" s="21">
        <v>374</v>
      </c>
      <c r="D59" s="21">
        <v>-264</v>
      </c>
      <c r="E59" s="21">
        <v>522</v>
      </c>
      <c r="F59" s="21">
        <v>-328</v>
      </c>
      <c r="G59" s="21">
        <v>176</v>
      </c>
    </row>
    <row r="60" spans="1:7" x14ac:dyDescent="0.25">
      <c r="A60" s="20">
        <v>70</v>
      </c>
      <c r="B60" s="21">
        <v>-144</v>
      </c>
      <c r="C60" s="21">
        <v>245</v>
      </c>
      <c r="D60" s="21">
        <v>-192</v>
      </c>
      <c r="E60" s="21">
        <v>450</v>
      </c>
      <c r="F60" s="21">
        <v>-217</v>
      </c>
      <c r="G60" s="21">
        <v>147</v>
      </c>
    </row>
    <row r="61" spans="1:7" x14ac:dyDescent="0.25">
      <c r="A61" s="20">
        <v>71</v>
      </c>
      <c r="B61" s="21">
        <v>-128</v>
      </c>
      <c r="C61" s="21">
        <v>238</v>
      </c>
      <c r="D61" s="21">
        <v>-109</v>
      </c>
      <c r="E61" s="21">
        <v>339</v>
      </c>
      <c r="F61" s="21">
        <v>-139</v>
      </c>
      <c r="G61" s="21">
        <v>141</v>
      </c>
    </row>
    <row r="62" spans="1:7" x14ac:dyDescent="0.25">
      <c r="A62" s="20">
        <v>72</v>
      </c>
      <c r="B62" s="21">
        <v>-113</v>
      </c>
      <c r="C62" s="21">
        <v>224</v>
      </c>
      <c r="D62" s="21">
        <v>-64</v>
      </c>
      <c r="E62" s="21">
        <v>221</v>
      </c>
      <c r="F62" s="21">
        <v>-100</v>
      </c>
      <c r="G62" s="21">
        <v>101</v>
      </c>
    </row>
    <row r="63" spans="1:7" x14ac:dyDescent="0.25">
      <c r="A63" s="20">
        <v>73</v>
      </c>
      <c r="B63" s="21">
        <v>-89</v>
      </c>
      <c r="C63" s="21">
        <v>169</v>
      </c>
      <c r="D63" s="21">
        <v>-47</v>
      </c>
      <c r="E63" s="21">
        <v>188</v>
      </c>
      <c r="F63" s="21">
        <v>-70</v>
      </c>
      <c r="G63" s="21">
        <v>91</v>
      </c>
    </row>
    <row r="64" spans="1:7" x14ac:dyDescent="0.25">
      <c r="A64" s="20">
        <v>74</v>
      </c>
      <c r="B64" s="21">
        <v>-66</v>
      </c>
      <c r="C64" s="21">
        <v>166</v>
      </c>
      <c r="D64" s="21">
        <v>-39</v>
      </c>
      <c r="E64" s="21">
        <v>145</v>
      </c>
      <c r="F64" s="21">
        <v>-50</v>
      </c>
      <c r="G64" s="21">
        <v>71</v>
      </c>
    </row>
    <row r="65" spans="1:7" x14ac:dyDescent="0.25">
      <c r="A65" s="20">
        <v>75</v>
      </c>
      <c r="B65" s="21">
        <v>-49</v>
      </c>
      <c r="C65" s="21">
        <v>91</v>
      </c>
      <c r="D65" s="21">
        <v>-20</v>
      </c>
      <c r="E65" s="21">
        <v>102</v>
      </c>
      <c r="F65" s="21">
        <v>-34</v>
      </c>
      <c r="G65" s="21">
        <v>47</v>
      </c>
    </row>
    <row r="66" spans="1:7" x14ac:dyDescent="0.25">
      <c r="A66" s="20">
        <v>76</v>
      </c>
      <c r="B66" s="21">
        <v>-25</v>
      </c>
      <c r="C66" s="21">
        <v>47</v>
      </c>
      <c r="D66" s="21">
        <v>-14</v>
      </c>
      <c r="E66" s="21">
        <v>47</v>
      </c>
      <c r="F66" s="21">
        <v>-16</v>
      </c>
      <c r="G66" s="21">
        <v>30</v>
      </c>
    </row>
    <row r="67" spans="1:7" x14ac:dyDescent="0.25">
      <c r="A67" s="20">
        <v>77</v>
      </c>
      <c r="B67" s="21">
        <v>-22</v>
      </c>
      <c r="C67" s="21">
        <v>35</v>
      </c>
      <c r="D67" s="21">
        <v>-4</v>
      </c>
      <c r="E67" s="21">
        <v>21</v>
      </c>
      <c r="F67" s="21">
        <v>-13</v>
      </c>
      <c r="G67" s="21">
        <v>25</v>
      </c>
    </row>
    <row r="68" spans="1:7" x14ac:dyDescent="0.25">
      <c r="A68" s="20">
        <v>78</v>
      </c>
      <c r="B68" s="21">
        <v>-23</v>
      </c>
      <c r="C68" s="21">
        <v>35</v>
      </c>
      <c r="D68" s="21">
        <v>-2</v>
      </c>
      <c r="E68" s="21">
        <v>18</v>
      </c>
      <c r="F68" s="21">
        <v>-5</v>
      </c>
      <c r="G68" s="21">
        <v>14</v>
      </c>
    </row>
    <row r="69" spans="1:7" x14ac:dyDescent="0.25">
      <c r="A69" s="20">
        <v>79</v>
      </c>
      <c r="B69" s="21">
        <v>-12</v>
      </c>
      <c r="C69" s="21">
        <v>28</v>
      </c>
      <c r="D69" s="21">
        <v>-6</v>
      </c>
      <c r="E69" s="21">
        <v>19</v>
      </c>
      <c r="F69" s="21">
        <v>-5</v>
      </c>
      <c r="G69" s="21">
        <v>16</v>
      </c>
    </row>
    <row r="70" spans="1:7" x14ac:dyDescent="0.25">
      <c r="A70" s="126" t="s">
        <v>0</v>
      </c>
      <c r="B70" s="126"/>
      <c r="C70" s="126"/>
      <c r="D70" s="126"/>
      <c r="E70" s="126"/>
      <c r="F70" s="126"/>
      <c r="G70" s="126"/>
    </row>
    <row r="71" spans="1:7" ht="13.5" customHeight="1" x14ac:dyDescent="0.25">
      <c r="A71" s="127" t="s">
        <v>8</v>
      </c>
      <c r="B71" s="127"/>
      <c r="C71" s="127"/>
      <c r="D71" s="127"/>
      <c r="E71" s="127"/>
      <c r="F71" s="127"/>
      <c r="G71" s="127"/>
    </row>
    <row r="72" spans="1:7" x14ac:dyDescent="0.25">
      <c r="B72" s="15"/>
    </row>
    <row r="73" spans="1:7" x14ac:dyDescent="0.25">
      <c r="B73" s="15"/>
    </row>
    <row r="74" spans="1:7" x14ac:dyDescent="0.25">
      <c r="B74" s="15"/>
    </row>
    <row r="75" spans="1:7" x14ac:dyDescent="0.25">
      <c r="B75" s="15"/>
    </row>
    <row r="76" spans="1:7" x14ac:dyDescent="0.25">
      <c r="B76" s="15"/>
    </row>
    <row r="77" spans="1:7" x14ac:dyDescent="0.25">
      <c r="B77" s="15"/>
    </row>
    <row r="78" spans="1:7" x14ac:dyDescent="0.25">
      <c r="B78" s="15"/>
    </row>
    <row r="79" spans="1:7" ht="12.75" customHeight="1" x14ac:dyDescent="0.25">
      <c r="B79" s="15"/>
    </row>
    <row r="80" spans="1:7" ht="12.75" customHeight="1" x14ac:dyDescent="0.25">
      <c r="B80" s="15"/>
    </row>
    <row r="81" spans="2:7" x14ac:dyDescent="0.25">
      <c r="B81" s="15"/>
    </row>
    <row r="82" spans="2:7" x14ac:dyDescent="0.25">
      <c r="B82" s="15"/>
    </row>
    <row r="83" spans="2:7" x14ac:dyDescent="0.25">
      <c r="B83" s="15"/>
    </row>
    <row r="84" spans="2:7" x14ac:dyDescent="0.25">
      <c r="B84" s="15"/>
    </row>
    <row r="85" spans="2:7" x14ac:dyDescent="0.25">
      <c r="B85" s="15"/>
    </row>
    <row r="86" spans="2:7" x14ac:dyDescent="0.25">
      <c r="B86" s="15"/>
    </row>
    <row r="87" spans="2:7" x14ac:dyDescent="0.25">
      <c r="B87" s="15"/>
    </row>
    <row r="88" spans="2:7" x14ac:dyDescent="0.25">
      <c r="B88" s="16"/>
      <c r="C88" s="16"/>
      <c r="D88" s="16"/>
      <c r="E88" s="16"/>
      <c r="F88" s="16"/>
      <c r="G88" s="3"/>
    </row>
    <row r="89" spans="2:7" x14ac:dyDescent="0.25">
      <c r="B89" s="16"/>
      <c r="C89" s="16"/>
      <c r="D89" s="16"/>
      <c r="E89" s="16"/>
      <c r="F89" s="16"/>
      <c r="G89" s="3"/>
    </row>
    <row r="90" spans="2:7" x14ac:dyDescent="0.25">
      <c r="B90" s="16"/>
      <c r="C90" s="16"/>
      <c r="D90" s="16"/>
      <c r="E90" s="16"/>
      <c r="F90" s="16"/>
      <c r="G90" s="3"/>
    </row>
    <row r="91" spans="2:7" x14ac:dyDescent="0.25">
      <c r="B91" s="16"/>
      <c r="C91" s="16"/>
      <c r="D91" s="16"/>
      <c r="E91" s="16"/>
      <c r="F91" s="16"/>
      <c r="G91" s="3"/>
    </row>
    <row r="92" spans="2:7" x14ac:dyDescent="0.25">
      <c r="B92" s="16"/>
      <c r="C92" s="16"/>
      <c r="D92" s="16"/>
      <c r="E92" s="16"/>
      <c r="F92" s="16"/>
      <c r="G92" s="3"/>
    </row>
    <row r="93" spans="2:7" x14ac:dyDescent="0.25">
      <c r="B93" s="16"/>
      <c r="C93" s="16"/>
      <c r="D93" s="16"/>
      <c r="E93" s="16"/>
      <c r="F93" s="16"/>
      <c r="G93" s="3"/>
    </row>
    <row r="94" spans="2:7" x14ac:dyDescent="0.25">
      <c r="B94" s="16"/>
      <c r="C94" s="16"/>
      <c r="D94" s="16"/>
      <c r="E94" s="16"/>
      <c r="F94" s="16"/>
      <c r="G94" s="3"/>
    </row>
    <row r="95" spans="2:7" x14ac:dyDescent="0.25">
      <c r="B95" s="16"/>
      <c r="C95" s="16"/>
      <c r="D95" s="16"/>
      <c r="E95" s="16"/>
      <c r="F95" s="16"/>
      <c r="G95" s="3"/>
    </row>
  </sheetData>
  <mergeCells count="2">
    <mergeCell ref="A70:G70"/>
    <mergeCell ref="A71:G7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workbookViewId="0"/>
  </sheetViews>
  <sheetFormatPr baseColWidth="10" defaultRowHeight="15" x14ac:dyDescent="0.25"/>
  <cols>
    <col min="1" max="1" width="15" style="1" customWidth="1"/>
    <col min="2" max="7" width="15.85546875" style="1" customWidth="1"/>
    <col min="8" max="16384" width="11.42578125" style="1"/>
  </cols>
  <sheetData>
    <row r="1" spans="1:8" x14ac:dyDescent="0.25">
      <c r="A1" s="4" t="s">
        <v>22</v>
      </c>
      <c r="B1" s="5"/>
      <c r="C1" s="5"/>
      <c r="D1" s="5"/>
      <c r="E1" s="5"/>
      <c r="F1" s="5"/>
      <c r="G1" s="5"/>
    </row>
    <row r="2" spans="1:8" x14ac:dyDescent="0.25">
      <c r="A2" s="58" t="s">
        <v>24</v>
      </c>
      <c r="B2" s="59"/>
      <c r="C2" s="59"/>
      <c r="D2" s="59"/>
      <c r="E2" s="59"/>
      <c r="F2" s="59"/>
      <c r="G2" s="60"/>
    </row>
    <row r="3" spans="1:8" x14ac:dyDescent="0.25">
      <c r="A3" s="131"/>
      <c r="B3" s="128">
        <v>2014</v>
      </c>
      <c r="C3" s="129"/>
      <c r="D3" s="130"/>
      <c r="E3" s="128">
        <v>2021</v>
      </c>
      <c r="F3" s="129"/>
      <c r="G3" s="130"/>
    </row>
    <row r="4" spans="1:8" ht="25.5" x14ac:dyDescent="0.25">
      <c r="A4" s="132"/>
      <c r="B4" s="61" t="s">
        <v>16</v>
      </c>
      <c r="C4" s="72" t="s">
        <v>17</v>
      </c>
      <c r="D4" s="62" t="s">
        <v>18</v>
      </c>
      <c r="E4" s="61" t="s">
        <v>16</v>
      </c>
      <c r="F4" s="72" t="s">
        <v>17</v>
      </c>
      <c r="G4" s="62" t="s">
        <v>18</v>
      </c>
    </row>
    <row r="5" spans="1:8" x14ac:dyDescent="0.25">
      <c r="A5" s="63" t="s">
        <v>12</v>
      </c>
      <c r="B5" s="64">
        <v>13.18</v>
      </c>
      <c r="C5" s="71">
        <v>17.239999999999998</v>
      </c>
      <c r="D5" s="64">
        <v>69.540000000000006</v>
      </c>
      <c r="E5" s="64">
        <v>8.08</v>
      </c>
      <c r="F5" s="64">
        <v>15.86</v>
      </c>
      <c r="G5" s="71">
        <v>75.77</v>
      </c>
      <c r="H5" s="74"/>
    </row>
    <row r="6" spans="1:8" x14ac:dyDescent="0.25">
      <c r="A6" s="65" t="s">
        <v>13</v>
      </c>
      <c r="B6" s="66">
        <v>53.96</v>
      </c>
      <c r="C6" s="70">
        <v>19.21</v>
      </c>
      <c r="D6" s="66">
        <v>26.78</v>
      </c>
      <c r="E6" s="66">
        <v>44.28</v>
      </c>
      <c r="F6" s="66">
        <v>23.02</v>
      </c>
      <c r="G6" s="66">
        <v>32.4</v>
      </c>
      <c r="H6" s="73"/>
    </row>
    <row r="7" spans="1:8" x14ac:dyDescent="0.25">
      <c r="A7" s="67" t="s">
        <v>6</v>
      </c>
      <c r="B7" s="66">
        <v>37.49</v>
      </c>
      <c r="C7" s="70">
        <v>15.37</v>
      </c>
      <c r="D7" s="66">
        <v>47.11</v>
      </c>
      <c r="E7" s="66">
        <v>30.69</v>
      </c>
      <c r="F7" s="66">
        <v>16.91</v>
      </c>
      <c r="G7" s="70">
        <v>52.26</v>
      </c>
      <c r="H7" s="74"/>
    </row>
    <row r="8" spans="1:8" x14ac:dyDescent="0.25">
      <c r="A8" s="68" t="s">
        <v>14</v>
      </c>
      <c r="B8" s="69">
        <v>32.71</v>
      </c>
      <c r="C8" s="77">
        <v>17.579999999999998</v>
      </c>
      <c r="D8" s="76">
        <v>49.67</v>
      </c>
      <c r="E8" s="69">
        <v>25.28</v>
      </c>
      <c r="F8" s="69">
        <v>18.559999999999999</v>
      </c>
      <c r="G8" s="69">
        <v>55.89</v>
      </c>
      <c r="H8" s="75"/>
    </row>
    <row r="9" spans="1:8" x14ac:dyDescent="0.25">
      <c r="A9" s="68" t="s">
        <v>15</v>
      </c>
      <c r="B9" s="113">
        <v>45.43</v>
      </c>
      <c r="C9" s="114">
        <v>20.420000000000002</v>
      </c>
      <c r="D9" s="114">
        <v>33.770000000000003</v>
      </c>
      <c r="E9" s="115">
        <v>36.44</v>
      </c>
      <c r="F9" s="116">
        <v>21.81</v>
      </c>
      <c r="G9" s="114">
        <v>41.26</v>
      </c>
      <c r="H9" s="112"/>
    </row>
    <row r="10" spans="1:8" x14ac:dyDescent="0.25">
      <c r="A10" s="26" t="s">
        <v>33</v>
      </c>
      <c r="B10" s="5"/>
      <c r="C10" s="5"/>
      <c r="D10" s="5"/>
      <c r="E10" s="5"/>
      <c r="F10" s="5"/>
      <c r="G10" s="5"/>
    </row>
    <row r="11" spans="1:8" x14ac:dyDescent="0.25">
      <c r="A11" s="27" t="s">
        <v>34</v>
      </c>
      <c r="B11" s="5"/>
      <c r="C11" s="5"/>
      <c r="D11" s="5"/>
      <c r="E11" s="5"/>
      <c r="F11" s="5"/>
      <c r="G11" s="5"/>
    </row>
    <row r="12" spans="1:8" x14ac:dyDescent="0.25">
      <c r="A12" s="27" t="s">
        <v>47</v>
      </c>
      <c r="B12" s="5"/>
      <c r="C12" s="5"/>
      <c r="D12" s="5"/>
      <c r="E12" s="5"/>
      <c r="F12" s="5"/>
      <c r="G12" s="5"/>
    </row>
  </sheetData>
  <mergeCells count="3">
    <mergeCell ref="B3:D3"/>
    <mergeCell ref="E3:G3"/>
    <mergeCell ref="A3:A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
  <sheetViews>
    <sheetView zoomScaleNormal="100" workbookViewId="0">
      <selection activeCell="A15" sqref="A15"/>
    </sheetView>
  </sheetViews>
  <sheetFormatPr baseColWidth="10" defaultRowHeight="12.75" x14ac:dyDescent="0.2"/>
  <cols>
    <col min="1" max="1" width="35.5703125" style="5" customWidth="1"/>
    <col min="2" max="16384" width="11.42578125" style="5"/>
  </cols>
  <sheetData>
    <row r="1" spans="1:9" x14ac:dyDescent="0.2">
      <c r="A1" s="78" t="s">
        <v>23</v>
      </c>
      <c r="B1" s="78"/>
      <c r="C1" s="78"/>
      <c r="D1" s="78"/>
      <c r="E1" s="78"/>
      <c r="F1" s="78"/>
      <c r="G1" s="59"/>
      <c r="H1" s="59"/>
    </row>
    <row r="2" spans="1:9" x14ac:dyDescent="0.2">
      <c r="A2" s="58" t="s">
        <v>24</v>
      </c>
      <c r="B2" s="79"/>
      <c r="C2" s="80"/>
      <c r="D2" s="59"/>
      <c r="E2" s="59"/>
      <c r="F2" s="59"/>
      <c r="G2" s="59"/>
      <c r="H2" s="59"/>
    </row>
    <row r="3" spans="1:9" x14ac:dyDescent="0.2">
      <c r="A3" s="81"/>
      <c r="B3" s="82">
        <v>2014</v>
      </c>
      <c r="C3" s="82">
        <v>2015</v>
      </c>
      <c r="D3" s="82">
        <v>2016</v>
      </c>
      <c r="E3" s="82">
        <v>2017</v>
      </c>
      <c r="F3" s="82">
        <v>2018</v>
      </c>
      <c r="G3" s="82">
        <v>2019</v>
      </c>
      <c r="H3" s="82">
        <v>2020</v>
      </c>
      <c r="I3" s="86">
        <v>2021</v>
      </c>
    </row>
    <row r="4" spans="1:9" x14ac:dyDescent="0.2">
      <c r="A4" s="80" t="s">
        <v>12</v>
      </c>
      <c r="B4" s="83">
        <v>2.48</v>
      </c>
      <c r="C4" s="83">
        <v>2.96</v>
      </c>
      <c r="D4" s="83">
        <v>3.15</v>
      </c>
      <c r="E4" s="83">
        <v>2.9</v>
      </c>
      <c r="F4" s="83">
        <v>2.4</v>
      </c>
      <c r="G4" s="83">
        <v>3.53</v>
      </c>
      <c r="H4" s="83">
        <v>3.12</v>
      </c>
      <c r="I4" s="87">
        <v>3.25</v>
      </c>
    </row>
    <row r="5" spans="1:9" x14ac:dyDescent="0.2">
      <c r="A5" s="80" t="s">
        <v>13</v>
      </c>
      <c r="B5" s="89">
        <v>2.63</v>
      </c>
      <c r="C5" s="89">
        <v>3.32</v>
      </c>
      <c r="D5" s="89">
        <v>3.61</v>
      </c>
      <c r="E5" s="89">
        <v>4.04</v>
      </c>
      <c r="F5" s="89">
        <v>4.33</v>
      </c>
      <c r="G5" s="89">
        <v>4.6399999999999997</v>
      </c>
      <c r="H5" s="89">
        <v>4.03</v>
      </c>
      <c r="I5" s="88">
        <v>5.17</v>
      </c>
    </row>
    <row r="6" spans="1:9" x14ac:dyDescent="0.2">
      <c r="A6" s="80" t="s">
        <v>25</v>
      </c>
      <c r="B6" s="84">
        <v>4.71</v>
      </c>
      <c r="C6" s="84">
        <v>4.4800000000000004</v>
      </c>
      <c r="D6" s="84">
        <v>4.58</v>
      </c>
      <c r="E6" s="84">
        <v>5.4</v>
      </c>
      <c r="F6" s="84">
        <v>4.38</v>
      </c>
      <c r="G6" s="84">
        <v>4.74</v>
      </c>
      <c r="H6" s="84">
        <v>5.14</v>
      </c>
      <c r="I6" s="88">
        <v>3.55</v>
      </c>
    </row>
    <row r="7" spans="1:9" x14ac:dyDescent="0.2">
      <c r="A7" s="85" t="s">
        <v>26</v>
      </c>
      <c r="B7" s="90">
        <v>3.3</v>
      </c>
      <c r="C7" s="90">
        <v>3.57</v>
      </c>
      <c r="D7" s="90">
        <v>3.74</v>
      </c>
      <c r="E7" s="90">
        <v>4.0199999999999996</v>
      </c>
      <c r="F7" s="90">
        <v>3.52</v>
      </c>
      <c r="G7" s="90">
        <v>4.18</v>
      </c>
      <c r="H7" s="90">
        <v>4.03</v>
      </c>
      <c r="I7" s="91">
        <v>3.98</v>
      </c>
    </row>
    <row r="8" spans="1:9" x14ac:dyDescent="0.2">
      <c r="A8" s="117" t="s">
        <v>27</v>
      </c>
      <c r="B8" s="118">
        <v>3.54</v>
      </c>
      <c r="C8" s="118">
        <v>3.69</v>
      </c>
      <c r="D8" s="118">
        <v>3.72</v>
      </c>
      <c r="E8" s="118">
        <v>3.77</v>
      </c>
      <c r="F8" s="118">
        <v>3.89</v>
      </c>
      <c r="G8" s="118">
        <v>3.76</v>
      </c>
      <c r="H8" s="118">
        <v>3.66</v>
      </c>
      <c r="I8" s="119">
        <v>3.79</v>
      </c>
    </row>
    <row r="9" spans="1:9" x14ac:dyDescent="0.2">
      <c r="A9" s="28" t="s">
        <v>28</v>
      </c>
      <c r="B9" s="28"/>
      <c r="C9" s="29"/>
      <c r="D9" s="25"/>
      <c r="E9" s="25"/>
      <c r="F9" s="25"/>
      <c r="G9" s="25"/>
    </row>
    <row r="10" spans="1:9" x14ac:dyDescent="0.2">
      <c r="A10" s="30" t="s">
        <v>63</v>
      </c>
      <c r="B10" s="30"/>
      <c r="C10" s="30"/>
      <c r="D10" s="25"/>
      <c r="E10" s="25"/>
      <c r="F10" s="25"/>
      <c r="G10" s="25"/>
    </row>
    <row r="11" spans="1:9" ht="25.5" customHeight="1" x14ac:dyDescent="0.2">
      <c r="A11" s="133" t="s">
        <v>29</v>
      </c>
      <c r="B11" s="133"/>
      <c r="C11" s="133"/>
      <c r="D11" s="133"/>
      <c r="E11" s="133"/>
      <c r="F11" s="133"/>
      <c r="G11" s="133"/>
    </row>
    <row r="12" spans="1:9" ht="26.25" customHeight="1" x14ac:dyDescent="0.2">
      <c r="A12" s="134" t="s">
        <v>48</v>
      </c>
      <c r="B12" s="134"/>
      <c r="C12" s="134"/>
      <c r="D12" s="134"/>
      <c r="E12" s="134"/>
      <c r="F12" s="134"/>
      <c r="G12" s="134"/>
    </row>
  </sheetData>
  <mergeCells count="2">
    <mergeCell ref="A11:G11"/>
    <mergeCell ref="A12:G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D68D6-FB7D-4F7A-8BCE-3344FBCD315A}">
  <dimension ref="A1:G106"/>
  <sheetViews>
    <sheetView tabSelected="1" workbookViewId="0">
      <selection sqref="A1:XFD1048576"/>
    </sheetView>
  </sheetViews>
  <sheetFormatPr baseColWidth="10" defaultColWidth="11.42578125" defaultRowHeight="15" x14ac:dyDescent="0.25"/>
  <cols>
    <col min="1" max="1" width="18.42578125" style="2" bestFit="1" customWidth="1"/>
    <col min="2" max="2" width="11.5703125" style="2" customWidth="1"/>
    <col min="3" max="3" width="8.85546875" style="2" customWidth="1"/>
    <col min="4" max="4" width="10.85546875" style="2" customWidth="1"/>
    <col min="5" max="5" width="10.42578125" style="2" customWidth="1"/>
    <col min="6" max="7" width="8.85546875" style="2" customWidth="1"/>
    <col min="8" max="16384" width="11.42578125" style="123"/>
  </cols>
  <sheetData>
    <row r="1" spans="1:7" ht="15.75" thickBot="1" x14ac:dyDescent="0.3">
      <c r="A1" s="101"/>
      <c r="B1" s="102" t="s">
        <v>7</v>
      </c>
      <c r="C1" s="102" t="s">
        <v>7</v>
      </c>
      <c r="D1" s="102" t="s">
        <v>6</v>
      </c>
      <c r="E1" s="102" t="s">
        <v>6</v>
      </c>
      <c r="F1" s="102" t="s">
        <v>5</v>
      </c>
      <c r="G1" s="103" t="s">
        <v>5</v>
      </c>
    </row>
    <row r="2" spans="1:7" x14ac:dyDescent="0.25">
      <c r="A2" s="104" t="s">
        <v>52</v>
      </c>
      <c r="B2" s="105" t="s">
        <v>53</v>
      </c>
      <c r="C2" s="106" t="s">
        <v>54</v>
      </c>
      <c r="D2" s="105" t="s">
        <v>53</v>
      </c>
      <c r="E2" s="106" t="s">
        <v>54</v>
      </c>
      <c r="F2" s="105" t="s">
        <v>53</v>
      </c>
      <c r="G2" s="106" t="s">
        <v>54</v>
      </c>
    </row>
    <row r="3" spans="1:7" x14ac:dyDescent="0.25">
      <c r="A3" s="107">
        <v>14</v>
      </c>
      <c r="B3" s="108">
        <v>0</v>
      </c>
      <c r="C3" s="108">
        <v>0</v>
      </c>
      <c r="D3" s="108">
        <v>0</v>
      </c>
      <c r="E3" s="108">
        <v>0</v>
      </c>
      <c r="F3" s="108">
        <v>0</v>
      </c>
      <c r="G3" s="108">
        <v>0</v>
      </c>
    </row>
    <row r="4" spans="1:7" x14ac:dyDescent="0.25">
      <c r="A4" s="107">
        <v>15</v>
      </c>
      <c r="B4" s="108">
        <v>-5</v>
      </c>
      <c r="C4" s="108">
        <v>38</v>
      </c>
      <c r="D4" s="108">
        <v>-1</v>
      </c>
      <c r="E4" s="108">
        <v>3</v>
      </c>
      <c r="F4" s="108">
        <v>-82</v>
      </c>
      <c r="G4" s="108">
        <v>233</v>
      </c>
    </row>
    <row r="5" spans="1:7" x14ac:dyDescent="0.25">
      <c r="A5" s="107">
        <v>16</v>
      </c>
      <c r="B5" s="108">
        <v>-31</v>
      </c>
      <c r="C5" s="108">
        <v>90</v>
      </c>
      <c r="D5" s="108">
        <v>-2</v>
      </c>
      <c r="E5" s="108">
        <v>7</v>
      </c>
      <c r="F5" s="108">
        <v>-232</v>
      </c>
      <c r="G5" s="108">
        <v>582</v>
      </c>
    </row>
    <row r="6" spans="1:7" x14ac:dyDescent="0.25">
      <c r="A6" s="107">
        <v>17</v>
      </c>
      <c r="B6" s="108">
        <v>-64</v>
      </c>
      <c r="C6" s="108">
        <v>270</v>
      </c>
      <c r="D6" s="108">
        <v>-33</v>
      </c>
      <c r="E6" s="108">
        <v>20</v>
      </c>
      <c r="F6" s="108">
        <v>-457</v>
      </c>
      <c r="G6" s="108">
        <v>749</v>
      </c>
    </row>
    <row r="7" spans="1:7" x14ac:dyDescent="0.25">
      <c r="A7" s="107">
        <v>18</v>
      </c>
      <c r="B7" s="108">
        <v>-691</v>
      </c>
      <c r="C7" s="108">
        <v>2062</v>
      </c>
      <c r="D7" s="108">
        <v>-816</v>
      </c>
      <c r="E7" s="108">
        <v>307</v>
      </c>
      <c r="F7" s="108">
        <v>-1971</v>
      </c>
      <c r="G7" s="108">
        <v>1835</v>
      </c>
    </row>
    <row r="8" spans="1:7" x14ac:dyDescent="0.25">
      <c r="A8" s="107">
        <v>19</v>
      </c>
      <c r="B8" s="108">
        <v>-2840</v>
      </c>
      <c r="C8" s="108">
        <v>6180</v>
      </c>
      <c r="D8" s="108">
        <v>-2410</v>
      </c>
      <c r="E8" s="108">
        <v>676</v>
      </c>
      <c r="F8" s="108">
        <v>-4179</v>
      </c>
      <c r="G8" s="108">
        <v>3029</v>
      </c>
    </row>
    <row r="9" spans="1:7" x14ac:dyDescent="0.25">
      <c r="A9" s="107">
        <v>20</v>
      </c>
      <c r="B9" s="108">
        <v>-5797</v>
      </c>
      <c r="C9" s="108">
        <v>11171</v>
      </c>
      <c r="D9" s="108">
        <v>-4290</v>
      </c>
      <c r="E9" s="108">
        <v>1244</v>
      </c>
      <c r="F9" s="108">
        <v>-6144</v>
      </c>
      <c r="G9" s="108">
        <v>4354</v>
      </c>
    </row>
    <row r="10" spans="1:7" x14ac:dyDescent="0.25">
      <c r="A10" s="107">
        <v>21</v>
      </c>
      <c r="B10" s="108">
        <v>-8186</v>
      </c>
      <c r="C10" s="108">
        <v>15068</v>
      </c>
      <c r="D10" s="108">
        <v>-7483</v>
      </c>
      <c r="E10" s="108">
        <v>1770</v>
      </c>
      <c r="F10" s="108">
        <v>-7698</v>
      </c>
      <c r="G10" s="108">
        <v>5154</v>
      </c>
    </row>
    <row r="11" spans="1:7" x14ac:dyDescent="0.25">
      <c r="A11" s="107">
        <v>22</v>
      </c>
      <c r="B11" s="108">
        <v>-13982</v>
      </c>
      <c r="C11" s="108">
        <v>18042</v>
      </c>
      <c r="D11" s="108">
        <v>-11026</v>
      </c>
      <c r="E11" s="108">
        <v>2198</v>
      </c>
      <c r="F11" s="108">
        <v>-8538</v>
      </c>
      <c r="G11" s="108">
        <v>5642</v>
      </c>
    </row>
    <row r="12" spans="1:7" x14ac:dyDescent="0.25">
      <c r="A12" s="107">
        <v>23</v>
      </c>
      <c r="B12" s="108">
        <v>-18867</v>
      </c>
      <c r="C12" s="108">
        <v>20870</v>
      </c>
      <c r="D12" s="108">
        <v>-14664</v>
      </c>
      <c r="E12" s="108">
        <v>2857</v>
      </c>
      <c r="F12" s="108">
        <v>-9664</v>
      </c>
      <c r="G12" s="108">
        <v>6360</v>
      </c>
    </row>
    <row r="13" spans="1:7" x14ac:dyDescent="0.25">
      <c r="A13" s="107">
        <v>24</v>
      </c>
      <c r="B13" s="108">
        <v>-22178</v>
      </c>
      <c r="C13" s="108">
        <v>23316</v>
      </c>
      <c r="D13" s="108">
        <v>-18948</v>
      </c>
      <c r="E13" s="108">
        <v>4318</v>
      </c>
      <c r="F13" s="108">
        <v>-10789</v>
      </c>
      <c r="G13" s="108">
        <v>6951</v>
      </c>
    </row>
    <row r="14" spans="1:7" x14ac:dyDescent="0.25">
      <c r="A14" s="107">
        <v>25</v>
      </c>
      <c r="B14" s="108">
        <v>-24370</v>
      </c>
      <c r="C14" s="108">
        <v>25061</v>
      </c>
      <c r="D14" s="108">
        <v>-22374</v>
      </c>
      <c r="E14" s="108">
        <v>6025</v>
      </c>
      <c r="F14" s="108">
        <v>-12246</v>
      </c>
      <c r="G14" s="108">
        <v>7908</v>
      </c>
    </row>
    <row r="15" spans="1:7" x14ac:dyDescent="0.25">
      <c r="A15" s="107">
        <v>26</v>
      </c>
      <c r="B15" s="108">
        <v>-25118</v>
      </c>
      <c r="C15" s="108">
        <v>24684</v>
      </c>
      <c r="D15" s="108">
        <v>-23159</v>
      </c>
      <c r="E15" s="108">
        <v>6823</v>
      </c>
      <c r="F15" s="108">
        <v>-13243</v>
      </c>
      <c r="G15" s="108">
        <v>8961</v>
      </c>
    </row>
    <row r="16" spans="1:7" x14ac:dyDescent="0.25">
      <c r="A16" s="107">
        <v>27</v>
      </c>
      <c r="B16" s="108">
        <v>-24620</v>
      </c>
      <c r="C16" s="108">
        <v>23773</v>
      </c>
      <c r="D16" s="108">
        <v>-22140</v>
      </c>
      <c r="E16" s="108">
        <v>6808</v>
      </c>
      <c r="F16" s="108">
        <v>-14004</v>
      </c>
      <c r="G16" s="108">
        <v>9260</v>
      </c>
    </row>
    <row r="17" spans="1:7" x14ac:dyDescent="0.25">
      <c r="A17" s="107">
        <v>28</v>
      </c>
      <c r="B17" s="108">
        <v>-24298</v>
      </c>
      <c r="C17" s="108">
        <v>22552</v>
      </c>
      <c r="D17" s="108">
        <v>-21574</v>
      </c>
      <c r="E17" s="108">
        <v>6656</v>
      </c>
      <c r="F17" s="108">
        <v>-14592</v>
      </c>
      <c r="G17" s="108">
        <v>10083</v>
      </c>
    </row>
    <row r="18" spans="1:7" x14ac:dyDescent="0.25">
      <c r="A18" s="107">
        <v>29</v>
      </c>
      <c r="B18" s="108">
        <v>-25327</v>
      </c>
      <c r="C18" s="108">
        <v>23121</v>
      </c>
      <c r="D18" s="108">
        <v>-22415</v>
      </c>
      <c r="E18" s="108">
        <v>6977</v>
      </c>
      <c r="F18" s="108">
        <v>-16093</v>
      </c>
      <c r="G18" s="108">
        <v>10884</v>
      </c>
    </row>
    <row r="19" spans="1:7" x14ac:dyDescent="0.25">
      <c r="A19" s="107">
        <v>30</v>
      </c>
      <c r="B19" s="108">
        <v>-25815</v>
      </c>
      <c r="C19" s="108">
        <v>22525</v>
      </c>
      <c r="D19" s="108">
        <v>-23112</v>
      </c>
      <c r="E19" s="108">
        <v>6758</v>
      </c>
      <c r="F19" s="108">
        <v>-17279</v>
      </c>
      <c r="G19" s="108">
        <v>11795</v>
      </c>
    </row>
    <row r="20" spans="1:7" x14ac:dyDescent="0.25">
      <c r="A20" s="107">
        <v>31</v>
      </c>
      <c r="B20" s="108">
        <v>-26422</v>
      </c>
      <c r="C20" s="108">
        <v>22017</v>
      </c>
      <c r="D20" s="108">
        <v>-23671</v>
      </c>
      <c r="E20" s="108">
        <v>6622</v>
      </c>
      <c r="F20" s="108">
        <v>-18573</v>
      </c>
      <c r="G20" s="108">
        <v>12247</v>
      </c>
    </row>
    <row r="21" spans="1:7" x14ac:dyDescent="0.25">
      <c r="A21" s="107">
        <v>32</v>
      </c>
      <c r="B21" s="108">
        <v>-27782</v>
      </c>
      <c r="C21" s="108">
        <v>21388</v>
      </c>
      <c r="D21" s="108">
        <v>-24329</v>
      </c>
      <c r="E21" s="108">
        <v>6789</v>
      </c>
      <c r="F21" s="108">
        <v>-19831</v>
      </c>
      <c r="G21" s="108">
        <v>12927</v>
      </c>
    </row>
    <row r="22" spans="1:7" x14ac:dyDescent="0.25">
      <c r="A22" s="107">
        <v>33</v>
      </c>
      <c r="B22" s="108">
        <v>-28969</v>
      </c>
      <c r="C22" s="108">
        <v>21746</v>
      </c>
      <c r="D22" s="108">
        <v>-24930</v>
      </c>
      <c r="E22" s="108">
        <v>6594</v>
      </c>
      <c r="F22" s="108">
        <v>-20961</v>
      </c>
      <c r="G22" s="108">
        <v>13534</v>
      </c>
    </row>
    <row r="23" spans="1:7" x14ac:dyDescent="0.25">
      <c r="A23" s="107">
        <v>34</v>
      </c>
      <c r="B23" s="108">
        <v>-29934</v>
      </c>
      <c r="C23" s="108">
        <v>21273</v>
      </c>
      <c r="D23" s="108">
        <v>-25152</v>
      </c>
      <c r="E23" s="108">
        <v>6648</v>
      </c>
      <c r="F23" s="108">
        <v>-21820</v>
      </c>
      <c r="G23" s="108">
        <v>13921</v>
      </c>
    </row>
    <row r="24" spans="1:7" x14ac:dyDescent="0.25">
      <c r="A24" s="107">
        <v>35</v>
      </c>
      <c r="B24" s="108">
        <v>-31745</v>
      </c>
      <c r="C24" s="108">
        <v>21452</v>
      </c>
      <c r="D24" s="108">
        <v>-25377</v>
      </c>
      <c r="E24" s="108">
        <v>6441</v>
      </c>
      <c r="F24" s="108">
        <v>-22908</v>
      </c>
      <c r="G24" s="108">
        <v>14276</v>
      </c>
    </row>
    <row r="25" spans="1:7" x14ac:dyDescent="0.25">
      <c r="A25" s="107">
        <v>36</v>
      </c>
      <c r="B25" s="108">
        <v>-33368</v>
      </c>
      <c r="C25" s="108">
        <v>22085</v>
      </c>
      <c r="D25" s="108">
        <v>-24889</v>
      </c>
      <c r="E25" s="108">
        <v>6177</v>
      </c>
      <c r="F25" s="108">
        <v>-23725</v>
      </c>
      <c r="G25" s="108">
        <v>14766</v>
      </c>
    </row>
    <row r="26" spans="1:7" x14ac:dyDescent="0.25">
      <c r="A26" s="107">
        <v>37</v>
      </c>
      <c r="B26" s="108">
        <v>-34292</v>
      </c>
      <c r="C26" s="108">
        <v>22369</v>
      </c>
      <c r="D26" s="108">
        <v>-24485</v>
      </c>
      <c r="E26" s="108">
        <v>5791</v>
      </c>
      <c r="F26" s="108">
        <v>-24377</v>
      </c>
      <c r="G26" s="108">
        <v>14939</v>
      </c>
    </row>
    <row r="27" spans="1:7" x14ac:dyDescent="0.25">
      <c r="A27" s="107">
        <v>38</v>
      </c>
      <c r="B27" s="108">
        <v>-35671</v>
      </c>
      <c r="C27" s="108">
        <v>22735</v>
      </c>
      <c r="D27" s="108">
        <v>-23897</v>
      </c>
      <c r="E27" s="108">
        <v>5906</v>
      </c>
      <c r="F27" s="108">
        <v>-24772</v>
      </c>
      <c r="G27" s="108">
        <v>15671</v>
      </c>
    </row>
    <row r="28" spans="1:7" x14ac:dyDescent="0.25">
      <c r="A28" s="107">
        <v>39</v>
      </c>
      <c r="B28" s="108">
        <v>-38006</v>
      </c>
      <c r="C28" s="108">
        <v>24443</v>
      </c>
      <c r="D28" s="108">
        <v>-25763</v>
      </c>
      <c r="E28" s="108">
        <v>6230</v>
      </c>
      <c r="F28" s="108">
        <v>-27647</v>
      </c>
      <c r="G28" s="108">
        <v>17242</v>
      </c>
    </row>
    <row r="29" spans="1:7" x14ac:dyDescent="0.25">
      <c r="A29" s="107">
        <v>40</v>
      </c>
      <c r="B29" s="108">
        <v>-40504</v>
      </c>
      <c r="C29" s="108">
        <v>25408</v>
      </c>
      <c r="D29" s="108">
        <v>-25594</v>
      </c>
      <c r="E29" s="108">
        <v>6261</v>
      </c>
      <c r="F29" s="108">
        <v>-28596</v>
      </c>
      <c r="G29" s="108">
        <v>18202</v>
      </c>
    </row>
    <row r="30" spans="1:7" x14ac:dyDescent="0.25">
      <c r="A30" s="107">
        <v>41</v>
      </c>
      <c r="B30" s="108">
        <v>-42964</v>
      </c>
      <c r="C30" s="108">
        <v>26419</v>
      </c>
      <c r="D30" s="108">
        <v>-25560</v>
      </c>
      <c r="E30" s="108">
        <v>6251</v>
      </c>
      <c r="F30" s="108">
        <v>-30145</v>
      </c>
      <c r="G30" s="108">
        <v>18546</v>
      </c>
    </row>
    <row r="31" spans="1:7" x14ac:dyDescent="0.25">
      <c r="A31" s="107">
        <v>42</v>
      </c>
      <c r="B31" s="108">
        <v>-42965</v>
      </c>
      <c r="C31" s="108">
        <v>26400</v>
      </c>
      <c r="D31" s="108">
        <v>-24117</v>
      </c>
      <c r="E31" s="108">
        <v>6032</v>
      </c>
      <c r="F31" s="108">
        <v>-29595</v>
      </c>
      <c r="G31" s="108">
        <v>18561</v>
      </c>
    </row>
    <row r="32" spans="1:7" x14ac:dyDescent="0.25">
      <c r="A32" s="107">
        <v>43</v>
      </c>
      <c r="B32" s="108">
        <v>-43625</v>
      </c>
      <c r="C32" s="108">
        <v>28436</v>
      </c>
      <c r="D32" s="108">
        <v>-23110</v>
      </c>
      <c r="E32" s="108">
        <v>5936</v>
      </c>
      <c r="F32" s="108">
        <v>-29506</v>
      </c>
      <c r="G32" s="108">
        <v>18847</v>
      </c>
    </row>
    <row r="33" spans="1:7" x14ac:dyDescent="0.25">
      <c r="A33" s="107">
        <v>44</v>
      </c>
      <c r="B33" s="108">
        <v>-44851</v>
      </c>
      <c r="C33" s="108">
        <v>29768</v>
      </c>
      <c r="D33" s="108">
        <v>-22677</v>
      </c>
      <c r="E33" s="108">
        <v>6066</v>
      </c>
      <c r="F33" s="108">
        <v>-30729</v>
      </c>
      <c r="G33" s="108">
        <v>20043</v>
      </c>
    </row>
    <row r="34" spans="1:7" x14ac:dyDescent="0.25">
      <c r="A34" s="107">
        <v>45</v>
      </c>
      <c r="B34" s="108">
        <v>-43536</v>
      </c>
      <c r="C34" s="108">
        <v>29615</v>
      </c>
      <c r="D34" s="108">
        <v>-22342</v>
      </c>
      <c r="E34" s="108">
        <v>5819</v>
      </c>
      <c r="F34" s="108">
        <v>-31132</v>
      </c>
      <c r="G34" s="108">
        <v>20051</v>
      </c>
    </row>
    <row r="35" spans="1:7" x14ac:dyDescent="0.25">
      <c r="A35" s="107">
        <v>46</v>
      </c>
      <c r="B35" s="108">
        <v>-44004</v>
      </c>
      <c r="C35" s="108">
        <v>30780</v>
      </c>
      <c r="D35" s="108">
        <v>-22906</v>
      </c>
      <c r="E35" s="108">
        <v>6160</v>
      </c>
      <c r="F35" s="108">
        <v>-32612</v>
      </c>
      <c r="G35" s="108">
        <v>21620</v>
      </c>
    </row>
    <row r="36" spans="1:7" x14ac:dyDescent="0.25">
      <c r="A36" s="107">
        <v>47</v>
      </c>
      <c r="B36" s="108">
        <v>-45255</v>
      </c>
      <c r="C36" s="108">
        <v>32244</v>
      </c>
      <c r="D36" s="108">
        <v>-24226</v>
      </c>
      <c r="E36" s="108">
        <v>6657</v>
      </c>
      <c r="F36" s="108">
        <v>-35797</v>
      </c>
      <c r="G36" s="108">
        <v>23782</v>
      </c>
    </row>
    <row r="37" spans="1:7" x14ac:dyDescent="0.25">
      <c r="A37" s="107">
        <v>48</v>
      </c>
      <c r="B37" s="108">
        <v>-47018</v>
      </c>
      <c r="C37" s="108">
        <v>33016</v>
      </c>
      <c r="D37" s="108">
        <v>-25791</v>
      </c>
      <c r="E37" s="108">
        <v>6927</v>
      </c>
      <c r="F37" s="108">
        <v>-38852</v>
      </c>
      <c r="G37" s="108">
        <v>25816</v>
      </c>
    </row>
    <row r="38" spans="1:7" x14ac:dyDescent="0.25">
      <c r="A38" s="107">
        <v>49</v>
      </c>
      <c r="B38" s="108">
        <v>-47731</v>
      </c>
      <c r="C38" s="108">
        <v>33225</v>
      </c>
      <c r="D38" s="108">
        <v>-26713</v>
      </c>
      <c r="E38" s="108">
        <v>6991</v>
      </c>
      <c r="F38" s="108">
        <v>-40055</v>
      </c>
      <c r="G38" s="108">
        <v>26432</v>
      </c>
    </row>
    <row r="39" spans="1:7" x14ac:dyDescent="0.25">
      <c r="A39" s="107">
        <v>50</v>
      </c>
      <c r="B39" s="108">
        <v>-46735</v>
      </c>
      <c r="C39" s="108">
        <v>32827</v>
      </c>
      <c r="D39" s="108">
        <v>-26815</v>
      </c>
      <c r="E39" s="108">
        <v>7089</v>
      </c>
      <c r="F39" s="108">
        <v>-40412</v>
      </c>
      <c r="G39" s="108">
        <v>26082</v>
      </c>
    </row>
    <row r="40" spans="1:7" x14ac:dyDescent="0.25">
      <c r="A40" s="107">
        <v>51</v>
      </c>
      <c r="B40" s="108">
        <v>-44959</v>
      </c>
      <c r="C40" s="108">
        <v>31467</v>
      </c>
      <c r="D40" s="108">
        <v>-25800</v>
      </c>
      <c r="E40" s="108">
        <v>6841</v>
      </c>
      <c r="F40" s="108">
        <v>-39940</v>
      </c>
      <c r="G40" s="108">
        <v>25584</v>
      </c>
    </row>
    <row r="41" spans="1:7" x14ac:dyDescent="0.25">
      <c r="A41" s="107">
        <v>52</v>
      </c>
      <c r="B41" s="108">
        <v>-42715</v>
      </c>
      <c r="C41" s="108">
        <v>29934</v>
      </c>
      <c r="D41" s="108">
        <v>-25341</v>
      </c>
      <c r="E41" s="108">
        <v>6703</v>
      </c>
      <c r="F41" s="108">
        <v>-39734</v>
      </c>
      <c r="G41" s="108">
        <v>24920</v>
      </c>
    </row>
    <row r="42" spans="1:7" x14ac:dyDescent="0.25">
      <c r="A42" s="107">
        <v>53</v>
      </c>
      <c r="B42" s="108">
        <v>-40073</v>
      </c>
      <c r="C42" s="108">
        <v>28438</v>
      </c>
      <c r="D42" s="108">
        <v>-24957</v>
      </c>
      <c r="E42" s="108">
        <v>6822</v>
      </c>
      <c r="F42" s="108">
        <v>-39455</v>
      </c>
      <c r="G42" s="108">
        <v>24693</v>
      </c>
    </row>
    <row r="43" spans="1:7" x14ac:dyDescent="0.25">
      <c r="A43" s="107">
        <v>54</v>
      </c>
      <c r="B43" s="108">
        <v>-38655</v>
      </c>
      <c r="C43" s="108">
        <v>27174</v>
      </c>
      <c r="D43" s="108">
        <v>-24259</v>
      </c>
      <c r="E43" s="108">
        <v>6654</v>
      </c>
      <c r="F43" s="108">
        <v>-39925</v>
      </c>
      <c r="G43" s="108">
        <v>24687</v>
      </c>
    </row>
    <row r="44" spans="1:7" x14ac:dyDescent="0.25">
      <c r="A44" s="107">
        <v>55</v>
      </c>
      <c r="B44" s="108">
        <v>-37940</v>
      </c>
      <c r="C44" s="108">
        <v>26003</v>
      </c>
      <c r="D44" s="108">
        <v>-24802</v>
      </c>
      <c r="E44" s="108">
        <v>7018</v>
      </c>
      <c r="F44" s="108">
        <v>-41406</v>
      </c>
      <c r="G44" s="108">
        <v>25689</v>
      </c>
    </row>
    <row r="45" spans="1:7" x14ac:dyDescent="0.25">
      <c r="A45" s="107">
        <v>56</v>
      </c>
      <c r="B45" s="108">
        <v>-36831</v>
      </c>
      <c r="C45" s="108">
        <v>24547</v>
      </c>
      <c r="D45" s="108">
        <v>-24169</v>
      </c>
      <c r="E45" s="108">
        <v>7005</v>
      </c>
      <c r="F45" s="108">
        <v>-41680</v>
      </c>
      <c r="G45" s="108">
        <v>26079</v>
      </c>
    </row>
    <row r="46" spans="1:7" x14ac:dyDescent="0.25">
      <c r="A46" s="107">
        <v>57</v>
      </c>
      <c r="B46" s="108">
        <v>-36177</v>
      </c>
      <c r="C46" s="108">
        <v>23209</v>
      </c>
      <c r="D46" s="108">
        <v>-22982</v>
      </c>
      <c r="E46" s="108">
        <v>6886</v>
      </c>
      <c r="F46" s="108">
        <v>-42214</v>
      </c>
      <c r="G46" s="108">
        <v>26297</v>
      </c>
    </row>
    <row r="47" spans="1:7" x14ac:dyDescent="0.25">
      <c r="A47" s="107">
        <v>58</v>
      </c>
      <c r="B47" s="108">
        <v>-34515</v>
      </c>
      <c r="C47" s="108">
        <v>22051</v>
      </c>
      <c r="D47" s="108">
        <v>-20781</v>
      </c>
      <c r="E47" s="108">
        <v>6842</v>
      </c>
      <c r="F47" s="108">
        <v>-40567</v>
      </c>
      <c r="G47" s="108">
        <v>25346</v>
      </c>
    </row>
    <row r="48" spans="1:7" x14ac:dyDescent="0.25">
      <c r="A48" s="107">
        <v>59</v>
      </c>
      <c r="B48" s="108">
        <v>-32359</v>
      </c>
      <c r="C48" s="108">
        <v>19927</v>
      </c>
      <c r="D48" s="108">
        <v>-18369</v>
      </c>
      <c r="E48" s="108">
        <v>6370</v>
      </c>
      <c r="F48" s="108">
        <v>-37791</v>
      </c>
      <c r="G48" s="108">
        <v>23661</v>
      </c>
    </row>
    <row r="49" spans="1:7" x14ac:dyDescent="0.25">
      <c r="A49" s="107">
        <v>60</v>
      </c>
      <c r="B49" s="108">
        <v>-30250</v>
      </c>
      <c r="C49" s="108">
        <v>18674</v>
      </c>
      <c r="D49" s="108">
        <v>-16015</v>
      </c>
      <c r="E49" s="108">
        <v>5604</v>
      </c>
      <c r="F49" s="108">
        <v>-35040</v>
      </c>
      <c r="G49" s="108">
        <v>19927</v>
      </c>
    </row>
    <row r="50" spans="1:7" x14ac:dyDescent="0.25">
      <c r="A50" s="107">
        <v>61</v>
      </c>
      <c r="B50" s="108">
        <v>-26243</v>
      </c>
      <c r="C50" s="108">
        <v>16476</v>
      </c>
      <c r="D50" s="108">
        <v>-12913</v>
      </c>
      <c r="E50" s="108">
        <v>4526</v>
      </c>
      <c r="F50" s="108">
        <v>-30115</v>
      </c>
      <c r="G50" s="108">
        <v>15460</v>
      </c>
    </row>
    <row r="51" spans="1:7" x14ac:dyDescent="0.25">
      <c r="A51" s="107">
        <v>62</v>
      </c>
      <c r="B51" s="108">
        <v>-17678</v>
      </c>
      <c r="C51" s="108">
        <v>12452</v>
      </c>
      <c r="D51" s="108">
        <v>-7332</v>
      </c>
      <c r="E51" s="108">
        <v>3296</v>
      </c>
      <c r="F51" s="108">
        <v>-19549</v>
      </c>
      <c r="G51" s="108">
        <v>9993</v>
      </c>
    </row>
    <row r="52" spans="1:7" x14ac:dyDescent="0.25">
      <c r="A52" s="107">
        <v>63</v>
      </c>
      <c r="B52" s="108">
        <v>-11363</v>
      </c>
      <c r="C52" s="108">
        <v>9044</v>
      </c>
      <c r="D52" s="108">
        <v>-4363</v>
      </c>
      <c r="E52" s="108">
        <v>2557</v>
      </c>
      <c r="F52" s="108">
        <v>-12772</v>
      </c>
      <c r="G52" s="108">
        <v>6699</v>
      </c>
    </row>
    <row r="53" spans="1:7" x14ac:dyDescent="0.25">
      <c r="A53" s="107">
        <v>64</v>
      </c>
      <c r="B53" s="108">
        <v>-7611</v>
      </c>
      <c r="C53" s="108">
        <v>6597</v>
      </c>
      <c r="D53" s="108">
        <v>-2843</v>
      </c>
      <c r="E53" s="108">
        <v>2096</v>
      </c>
      <c r="F53" s="108">
        <v>-8518</v>
      </c>
      <c r="G53" s="108">
        <v>4534</v>
      </c>
    </row>
    <row r="54" spans="1:7" x14ac:dyDescent="0.25">
      <c r="A54" s="107">
        <v>65</v>
      </c>
      <c r="B54" s="108">
        <v>-4867</v>
      </c>
      <c r="C54" s="108">
        <v>4478</v>
      </c>
      <c r="D54" s="108">
        <v>-1782</v>
      </c>
      <c r="E54" s="108">
        <v>1579</v>
      </c>
      <c r="F54" s="108">
        <v>-5898</v>
      </c>
      <c r="G54" s="108">
        <v>3140</v>
      </c>
    </row>
    <row r="55" spans="1:7" x14ac:dyDescent="0.25">
      <c r="A55" s="107">
        <v>66</v>
      </c>
      <c r="B55" s="108">
        <v>-3220</v>
      </c>
      <c r="C55" s="108">
        <v>3111</v>
      </c>
      <c r="D55" s="108">
        <v>-1352</v>
      </c>
      <c r="E55" s="108">
        <v>1222</v>
      </c>
      <c r="F55" s="108">
        <v>-3990</v>
      </c>
      <c r="G55" s="108">
        <v>2117</v>
      </c>
    </row>
    <row r="56" spans="1:7" x14ac:dyDescent="0.25">
      <c r="A56" s="107">
        <v>67</v>
      </c>
      <c r="B56" s="108">
        <v>-864</v>
      </c>
      <c r="C56" s="108">
        <v>1145</v>
      </c>
      <c r="D56" s="108">
        <v>-597</v>
      </c>
      <c r="E56" s="108">
        <v>783</v>
      </c>
      <c r="F56" s="108">
        <v>-1142</v>
      </c>
      <c r="G56" s="108">
        <v>607</v>
      </c>
    </row>
    <row r="57" spans="1:7" x14ac:dyDescent="0.25">
      <c r="A57" s="107">
        <v>68</v>
      </c>
      <c r="B57" s="108">
        <v>-465</v>
      </c>
      <c r="C57" s="108">
        <v>692</v>
      </c>
      <c r="D57" s="108">
        <v>-343</v>
      </c>
      <c r="E57" s="108">
        <v>589</v>
      </c>
      <c r="F57" s="108">
        <v>-549</v>
      </c>
      <c r="G57" s="108">
        <v>324</v>
      </c>
    </row>
    <row r="58" spans="1:7" x14ac:dyDescent="0.25">
      <c r="A58" s="107">
        <v>69</v>
      </c>
      <c r="B58" s="108">
        <v>-229</v>
      </c>
      <c r="C58" s="108">
        <v>374</v>
      </c>
      <c r="D58" s="108">
        <v>-264</v>
      </c>
      <c r="E58" s="108">
        <v>522</v>
      </c>
      <c r="F58" s="108">
        <v>-328</v>
      </c>
      <c r="G58" s="108">
        <v>176</v>
      </c>
    </row>
    <row r="59" spans="1:7" x14ac:dyDescent="0.25">
      <c r="A59" s="107">
        <v>70</v>
      </c>
      <c r="B59" s="108">
        <v>-144</v>
      </c>
      <c r="C59" s="108">
        <v>245</v>
      </c>
      <c r="D59" s="108">
        <v>-192</v>
      </c>
      <c r="E59" s="108">
        <v>450</v>
      </c>
      <c r="F59" s="108">
        <v>-217</v>
      </c>
      <c r="G59" s="108">
        <v>147</v>
      </c>
    </row>
    <row r="60" spans="1:7" x14ac:dyDescent="0.25">
      <c r="A60" s="107">
        <v>71</v>
      </c>
      <c r="B60" s="108">
        <v>-128</v>
      </c>
      <c r="C60" s="108">
        <v>238</v>
      </c>
      <c r="D60" s="108">
        <v>-109</v>
      </c>
      <c r="E60" s="108">
        <v>339</v>
      </c>
      <c r="F60" s="108">
        <v>-139</v>
      </c>
      <c r="G60" s="108">
        <v>141</v>
      </c>
    </row>
    <row r="61" spans="1:7" x14ac:dyDescent="0.25">
      <c r="A61" s="107">
        <v>72</v>
      </c>
      <c r="B61" s="108">
        <v>-113</v>
      </c>
      <c r="C61" s="108">
        <v>224</v>
      </c>
      <c r="D61" s="108">
        <v>-64</v>
      </c>
      <c r="E61" s="108">
        <v>221</v>
      </c>
      <c r="F61" s="108">
        <v>-100</v>
      </c>
      <c r="G61" s="108">
        <v>101</v>
      </c>
    </row>
    <row r="62" spans="1:7" x14ac:dyDescent="0.25">
      <c r="A62" s="107">
        <v>73</v>
      </c>
      <c r="B62" s="108">
        <v>-89</v>
      </c>
      <c r="C62" s="108">
        <v>169</v>
      </c>
      <c r="D62" s="108">
        <v>-47</v>
      </c>
      <c r="E62" s="108">
        <v>188</v>
      </c>
      <c r="F62" s="108">
        <v>-70</v>
      </c>
      <c r="G62" s="108">
        <v>91</v>
      </c>
    </row>
    <row r="63" spans="1:7" x14ac:dyDescent="0.25">
      <c r="A63" s="107">
        <v>74</v>
      </c>
      <c r="B63" s="108">
        <v>-66</v>
      </c>
      <c r="C63" s="108">
        <v>166</v>
      </c>
      <c r="D63" s="108">
        <v>-39</v>
      </c>
      <c r="E63" s="108">
        <v>145</v>
      </c>
      <c r="F63" s="108">
        <v>-50</v>
      </c>
      <c r="G63" s="108">
        <v>71</v>
      </c>
    </row>
    <row r="64" spans="1:7" x14ac:dyDescent="0.25">
      <c r="A64" s="107">
        <v>75</v>
      </c>
      <c r="B64" s="108">
        <v>-49</v>
      </c>
      <c r="C64" s="108">
        <v>91</v>
      </c>
      <c r="D64" s="108">
        <v>-20</v>
      </c>
      <c r="E64" s="108">
        <v>102</v>
      </c>
      <c r="F64" s="108">
        <v>-34</v>
      </c>
      <c r="G64" s="108">
        <v>47</v>
      </c>
    </row>
    <row r="65" spans="1:7" x14ac:dyDescent="0.25">
      <c r="A65" s="107">
        <v>76</v>
      </c>
      <c r="B65" s="108">
        <v>-25</v>
      </c>
      <c r="C65" s="108">
        <v>47</v>
      </c>
      <c r="D65" s="108">
        <v>-14</v>
      </c>
      <c r="E65" s="108">
        <v>47</v>
      </c>
      <c r="F65" s="108">
        <v>-16</v>
      </c>
      <c r="G65" s="108">
        <v>30</v>
      </c>
    </row>
    <row r="66" spans="1:7" x14ac:dyDescent="0.25">
      <c r="A66" s="107">
        <v>77</v>
      </c>
      <c r="B66" s="108">
        <v>-22</v>
      </c>
      <c r="C66" s="108">
        <v>35</v>
      </c>
      <c r="D66" s="108">
        <v>-4</v>
      </c>
      <c r="E66" s="108">
        <v>21</v>
      </c>
      <c r="F66" s="108">
        <v>-13</v>
      </c>
      <c r="G66" s="108">
        <v>25</v>
      </c>
    </row>
    <row r="67" spans="1:7" x14ac:dyDescent="0.25">
      <c r="A67" s="107">
        <v>78</v>
      </c>
      <c r="B67" s="108">
        <v>-23</v>
      </c>
      <c r="C67" s="108">
        <v>35</v>
      </c>
      <c r="D67" s="108">
        <v>-2</v>
      </c>
      <c r="E67" s="108">
        <v>18</v>
      </c>
      <c r="F67" s="108">
        <v>-5</v>
      </c>
      <c r="G67" s="108">
        <v>14</v>
      </c>
    </row>
    <row r="68" spans="1:7" x14ac:dyDescent="0.25">
      <c r="A68" s="107">
        <v>79</v>
      </c>
      <c r="B68" s="108">
        <v>-12</v>
      </c>
      <c r="C68" s="108">
        <v>28</v>
      </c>
      <c r="D68" s="108">
        <v>-6</v>
      </c>
      <c r="E68" s="108">
        <v>19</v>
      </c>
      <c r="F68" s="108">
        <v>-5</v>
      </c>
      <c r="G68" s="108">
        <v>16</v>
      </c>
    </row>
    <row r="69" spans="1:7" s="2" customFormat="1" ht="12.75" x14ac:dyDescent="0.2">
      <c r="B69" s="109"/>
    </row>
    <row r="70" spans="1:7" s="2" customFormat="1" ht="12.75" x14ac:dyDescent="0.2">
      <c r="B70" s="109"/>
    </row>
    <row r="71" spans="1:7" s="2" customFormat="1" ht="12.75" x14ac:dyDescent="0.2">
      <c r="B71" s="109"/>
    </row>
    <row r="72" spans="1:7" s="2" customFormat="1" ht="12.75" x14ac:dyDescent="0.2">
      <c r="B72" s="109"/>
    </row>
    <row r="73" spans="1:7" s="2" customFormat="1" ht="12.75" x14ac:dyDescent="0.2">
      <c r="B73" s="109"/>
    </row>
    <row r="74" spans="1:7" s="2" customFormat="1" ht="12.75" x14ac:dyDescent="0.2">
      <c r="B74" s="109"/>
    </row>
    <row r="75" spans="1:7" s="2" customFormat="1" ht="12.75" x14ac:dyDescent="0.2">
      <c r="B75" s="109"/>
    </row>
    <row r="76" spans="1:7" s="2" customFormat="1" ht="12.75" customHeight="1" x14ac:dyDescent="0.2">
      <c r="B76" s="109"/>
    </row>
    <row r="77" spans="1:7" s="2" customFormat="1" ht="12.75" customHeight="1" x14ac:dyDescent="0.2">
      <c r="B77" s="109"/>
    </row>
    <row r="78" spans="1:7" s="2" customFormat="1" ht="12.75" x14ac:dyDescent="0.2">
      <c r="B78" s="109"/>
    </row>
    <row r="79" spans="1:7" s="2" customFormat="1" ht="12.75" x14ac:dyDescent="0.2">
      <c r="B79" s="109"/>
    </row>
    <row r="80" spans="1:7" s="2" customFormat="1" ht="12.75" x14ac:dyDescent="0.2">
      <c r="B80" s="109"/>
    </row>
    <row r="81" spans="1:7" s="2" customFormat="1" ht="12.75" x14ac:dyDescent="0.2">
      <c r="B81" s="109"/>
    </row>
    <row r="82" spans="1:7" s="2" customFormat="1" ht="12.75" x14ac:dyDescent="0.2">
      <c r="A82" s="110" t="s">
        <v>55</v>
      </c>
      <c r="B82" s="109"/>
    </row>
    <row r="83" spans="1:7" s="2" customFormat="1" ht="12.75" x14ac:dyDescent="0.2">
      <c r="A83" s="111" t="s">
        <v>56</v>
      </c>
      <c r="B83" s="109"/>
    </row>
    <row r="84" spans="1:7" s="2" customFormat="1" ht="12.75" x14ac:dyDescent="0.2">
      <c r="B84" s="109"/>
    </row>
    <row r="85" spans="1:7" x14ac:dyDescent="0.25">
      <c r="B85" s="109"/>
    </row>
    <row r="86" spans="1:7" x14ac:dyDescent="0.25">
      <c r="B86" s="109"/>
    </row>
    <row r="87" spans="1:7" x14ac:dyDescent="0.25">
      <c r="B87" s="109"/>
    </row>
    <row r="88" spans="1:7" ht="15.75" thickBot="1" x14ac:dyDescent="0.3">
      <c r="B88" s="109"/>
    </row>
    <row r="89" spans="1:7" x14ac:dyDescent="0.25">
      <c r="B89" s="105" t="s">
        <v>53</v>
      </c>
      <c r="C89" s="106" t="s">
        <v>54</v>
      </c>
      <c r="D89" s="105" t="s">
        <v>53</v>
      </c>
      <c r="E89" s="106" t="s">
        <v>54</v>
      </c>
      <c r="F89" s="105" t="s">
        <v>53</v>
      </c>
      <c r="G89" s="106" t="s">
        <v>54</v>
      </c>
    </row>
    <row r="90" spans="1:7" x14ac:dyDescent="0.25">
      <c r="B90" s="102" t="s">
        <v>7</v>
      </c>
      <c r="C90" s="102" t="s">
        <v>7</v>
      </c>
      <c r="D90" s="102" t="s">
        <v>6</v>
      </c>
      <c r="E90" s="102" t="s">
        <v>6</v>
      </c>
      <c r="F90" s="102" t="s">
        <v>5</v>
      </c>
      <c r="G90" s="103" t="s">
        <v>5</v>
      </c>
    </row>
    <row r="91" spans="1:7" x14ac:dyDescent="0.25">
      <c r="B91" s="109"/>
    </row>
    <row r="92" spans="1:7" x14ac:dyDescent="0.25">
      <c r="A92" s="2" t="s">
        <v>57</v>
      </c>
      <c r="B92" s="109">
        <f>SUM({-32657;-31236;-29524;-28342;-27290;-19740;-11498;-8019;-5405;-3845;-1216;-410;-244;-94;-49;-29})</f>
        <v>-199598</v>
      </c>
      <c r="C92" s="109">
        <f>SUM({25655;22948;20892;19595;18711;14721;10009;7728;5827;4642;1907;853;570;344;185;108})</f>
        <v>154695</v>
      </c>
      <c r="D92" s="109">
        <f>SUM({-22710;-18540;-15520;-12906;-10757;-6981;-3688;-2492;-1607;-1188;-540;-233;-157;-89;-59;-18})</f>
        <v>-97485</v>
      </c>
      <c r="E92" s="109">
        <f>SUM({7985;7282;7011;6100;5006;3769;2480;2240;1731;1461;776;391;334;182;149;88})</f>
        <v>46985</v>
      </c>
      <c r="F92" s="109">
        <f>SUM({-32385;-30753;-29628;-27628;-25735;-18051;-10425;-7759;-5571;-4406;-1726;-664;-340;-177;-118;-71})</f>
        <v>-195437</v>
      </c>
      <c r="G92" s="109">
        <f>SUM({22156;20451;19624;18032;14825;9501;5550;3892;2805;2150;816;303;171;129;91;55})</f>
        <v>120551</v>
      </c>
    </row>
    <row r="93" spans="1:7" x14ac:dyDescent="0.25">
      <c r="A93" s="2" t="s">
        <v>58</v>
      </c>
      <c r="B93" s="109">
        <f t="shared" ref="B93:G93" si="0">SUM(B18:B92)</f>
        <v>-1473802</v>
      </c>
      <c r="C93" s="109">
        <f t="shared" si="0"/>
        <v>1035058</v>
      </c>
      <c r="D93" s="109">
        <f t="shared" si="0"/>
        <v>-895117</v>
      </c>
      <c r="E93" s="109">
        <f t="shared" si="0"/>
        <v>273572</v>
      </c>
      <c r="F93" s="109">
        <f t="shared" si="0"/>
        <v>-1282116</v>
      </c>
      <c r="G93" s="109">
        <f t="shared" si="0"/>
        <v>801351</v>
      </c>
    </row>
    <row r="94" spans="1:7" x14ac:dyDescent="0.25">
      <c r="B94" s="109"/>
    </row>
    <row r="95" spans="1:7" x14ac:dyDescent="0.25">
      <c r="A95" s="2" t="s">
        <v>59</v>
      </c>
      <c r="B95" s="109">
        <f t="shared" ref="B95:G95" si="1">B92/B93*100</f>
        <v>13.543067521960209</v>
      </c>
      <c r="C95" s="109">
        <f t="shared" si="1"/>
        <v>14.945539283788928</v>
      </c>
      <c r="D95" s="109">
        <f t="shared" si="1"/>
        <v>10.890755063304573</v>
      </c>
      <c r="E95" s="109">
        <f t="shared" si="1"/>
        <v>17.174637755325836</v>
      </c>
      <c r="F95" s="109">
        <f t="shared" si="1"/>
        <v>15.243316517382203</v>
      </c>
      <c r="G95" s="109">
        <f t="shared" si="1"/>
        <v>15.04347033946423</v>
      </c>
    </row>
    <row r="96" spans="1:7" x14ac:dyDescent="0.25">
      <c r="B96" s="109"/>
    </row>
    <row r="97" spans="2:7" x14ac:dyDescent="0.25">
      <c r="B97" s="109"/>
    </row>
    <row r="98" spans="2:7" x14ac:dyDescent="0.25">
      <c r="B98" s="3">
        <f>SUM({-32657;-31236;-29524;-28342;-27290;-19740;-11498;-8019;-5405;-3845;-1216;-410;-244;-94;-49;-29})</f>
        <v>-199598</v>
      </c>
      <c r="C98" s="3"/>
      <c r="D98" s="3"/>
      <c r="E98" s="3"/>
      <c r="F98" s="3"/>
      <c r="G98" s="3"/>
    </row>
    <row r="99" spans="2:7" x14ac:dyDescent="0.25">
      <c r="B99" s="3"/>
      <c r="C99" s="3"/>
      <c r="D99" s="3"/>
      <c r="E99" s="3"/>
      <c r="F99" s="3"/>
      <c r="G99" s="3"/>
    </row>
    <row r="100" spans="2:7" x14ac:dyDescent="0.25">
      <c r="B100" s="3"/>
      <c r="C100" s="3"/>
      <c r="D100" s="3"/>
      <c r="E100" s="3"/>
      <c r="F100" s="3"/>
      <c r="G100" s="3"/>
    </row>
    <row r="101" spans="2:7" x14ac:dyDescent="0.25">
      <c r="B101" s="3"/>
      <c r="C101" s="3"/>
      <c r="D101" s="3"/>
      <c r="E101" s="3"/>
      <c r="F101" s="3"/>
      <c r="G101" s="3"/>
    </row>
    <row r="102" spans="2:7" x14ac:dyDescent="0.25">
      <c r="B102" s="3"/>
      <c r="C102" s="3"/>
      <c r="D102" s="3"/>
      <c r="E102" s="3"/>
      <c r="F102" s="3"/>
      <c r="G102" s="3"/>
    </row>
    <row r="103" spans="2:7" x14ac:dyDescent="0.25">
      <c r="B103" s="3"/>
      <c r="C103" s="3"/>
      <c r="D103" s="3"/>
      <c r="E103" s="3"/>
      <c r="F103" s="3"/>
      <c r="G103" s="3"/>
    </row>
    <row r="104" spans="2:7" x14ac:dyDescent="0.25">
      <c r="B104" s="3"/>
      <c r="C104" s="3"/>
      <c r="D104" s="3"/>
      <c r="E104" s="3"/>
      <c r="F104" s="3"/>
      <c r="G104" s="3"/>
    </row>
    <row r="105" spans="2:7" x14ac:dyDescent="0.25">
      <c r="B105" s="3"/>
      <c r="C105" s="3"/>
      <c r="D105" s="3"/>
      <c r="E105" s="3"/>
      <c r="F105" s="3"/>
      <c r="G105" s="3"/>
    </row>
    <row r="106" spans="2:7" x14ac:dyDescent="0.25">
      <c r="B106" s="3"/>
      <c r="C106" s="3"/>
      <c r="D106" s="3"/>
      <c r="E106" s="3"/>
      <c r="F106" s="3"/>
      <c r="G10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Figure 1</vt:lpstr>
      <vt:lpstr>Figure 2</vt:lpstr>
      <vt:lpstr>Figure 3</vt:lpstr>
      <vt:lpstr>Encadré 1 Figure</vt:lpstr>
      <vt:lpstr>Encadré 2 Figure</vt:lpstr>
      <vt:lpstr>Source Figure 3</vt:lpstr>
    </vt:vector>
  </TitlesOfParts>
  <Company>Secrétariat Général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PONS Yannig</dc:creator>
  <cp:lastModifiedBy>GAUTIER Nadine</cp:lastModifiedBy>
  <dcterms:created xsi:type="dcterms:W3CDTF">2022-04-21T07:52:51Z</dcterms:created>
  <dcterms:modified xsi:type="dcterms:W3CDTF">2023-06-28T14:48:53Z</dcterms:modified>
</cp:coreProperties>
</file>